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 tabRatio="811" firstSheet="3" activeTab="7"/>
  </bookViews>
  <sheets>
    <sheet name="Indicadores_Ano" sheetId="7" r:id="rId1"/>
    <sheet name="Indicadores_Mês" sheetId="1" r:id="rId2"/>
    <sheet name="Satisf. dos Clientes" sheetId="12" r:id="rId3"/>
    <sheet name="Reclamações de Clientes" sheetId="13" r:id="rId4"/>
    <sheet name="Capac. Ministradas p. Colabor." sheetId="11" r:id="rId5"/>
    <sheet name="Acid. com Colaboradores" sheetId="10" r:id="rId6"/>
    <sheet name="Prod. no Trabalho" sheetId="9" r:id="rId7"/>
    <sheet name="Margem de Lucro" sheetId="8" r:id="rId8"/>
  </sheets>
  <calcPr calcId="152511"/>
</workbook>
</file>

<file path=xl/calcChain.xml><?xml version="1.0" encoding="utf-8"?>
<calcChain xmlns="http://schemas.openxmlformats.org/spreadsheetml/2006/main">
  <c r="E16" i="10" l="1"/>
  <c r="C16" i="12" l="1"/>
  <c r="G16" i="12"/>
  <c r="H16" i="12"/>
  <c r="I16" i="12"/>
  <c r="J16" i="12"/>
  <c r="K16" i="12"/>
  <c r="L16" i="12"/>
  <c r="M16" i="12"/>
  <c r="N16" i="12"/>
  <c r="D16" i="12"/>
  <c r="E16" i="12"/>
  <c r="F16" i="12"/>
  <c r="N16" i="13" l="1"/>
  <c r="P7" i="1" s="1"/>
  <c r="M16" i="13"/>
  <c r="O7" i="1" s="1"/>
  <c r="L16" i="13"/>
  <c r="N7" i="1" s="1"/>
  <c r="K16" i="13"/>
  <c r="M7" i="1" s="1"/>
  <c r="J16" i="13"/>
  <c r="L7" i="1" s="1"/>
  <c r="I16" i="13"/>
  <c r="K7" i="1" s="1"/>
  <c r="H16" i="13"/>
  <c r="J7" i="1" s="1"/>
  <c r="G16" i="13"/>
  <c r="I7" i="1" s="1"/>
  <c r="F16" i="13"/>
  <c r="H7" i="1" s="1"/>
  <c r="E16" i="13"/>
  <c r="G7" i="1" s="1"/>
  <c r="D16" i="13"/>
  <c r="F7" i="1" s="1"/>
  <c r="C16" i="13"/>
  <c r="E7" i="1" s="1"/>
  <c r="B15" i="13"/>
  <c r="B14" i="13"/>
  <c r="B16" i="13" l="1"/>
  <c r="H7" i="7" s="1"/>
  <c r="B15" i="12"/>
  <c r="D16" i="8" l="1"/>
  <c r="E16" i="8"/>
  <c r="F16" i="8"/>
  <c r="G16" i="8"/>
  <c r="H16" i="8"/>
  <c r="I16" i="8"/>
  <c r="J16" i="8"/>
  <c r="K16" i="8"/>
  <c r="L16" i="8"/>
  <c r="M16" i="8"/>
  <c r="N16" i="8"/>
  <c r="C16" i="8"/>
  <c r="D16" i="9"/>
  <c r="E16" i="9"/>
  <c r="F16" i="9"/>
  <c r="G16" i="9"/>
  <c r="H16" i="9"/>
  <c r="I16" i="9"/>
  <c r="J16" i="9"/>
  <c r="K16" i="9"/>
  <c r="L16" i="9"/>
  <c r="M16" i="9"/>
  <c r="N16" i="9"/>
  <c r="C16" i="9"/>
  <c r="D16" i="10"/>
  <c r="F16" i="10"/>
  <c r="G16" i="10"/>
  <c r="H16" i="10"/>
  <c r="I16" i="10"/>
  <c r="J16" i="10"/>
  <c r="K16" i="10"/>
  <c r="L16" i="10"/>
  <c r="M16" i="10"/>
  <c r="N16" i="10"/>
  <c r="C16" i="10"/>
  <c r="H16" i="11"/>
  <c r="J9" i="1" s="1"/>
  <c r="I16" i="11"/>
  <c r="K9" i="1" s="1"/>
  <c r="J16" i="11"/>
  <c r="L9" i="1" s="1"/>
  <c r="K16" i="11"/>
  <c r="M9" i="1" s="1"/>
  <c r="L16" i="11"/>
  <c r="N9" i="1" s="1"/>
  <c r="M16" i="11"/>
  <c r="O9" i="1" s="1"/>
  <c r="N16" i="11"/>
  <c r="P9" i="1" s="1"/>
  <c r="D16" i="11"/>
  <c r="F9" i="1" s="1"/>
  <c r="E16" i="11"/>
  <c r="G9" i="1" s="1"/>
  <c r="F16" i="11"/>
  <c r="G16" i="11"/>
  <c r="I9" i="1" s="1"/>
  <c r="C16" i="11"/>
  <c r="J5" i="1"/>
  <c r="M5" i="1"/>
  <c r="N5" i="1"/>
  <c r="F5" i="1"/>
  <c r="G5" i="1"/>
  <c r="H5" i="1"/>
  <c r="I5" i="1"/>
  <c r="E5" i="1"/>
  <c r="K5" i="1"/>
  <c r="L5" i="1"/>
  <c r="O5" i="1"/>
  <c r="P5" i="1"/>
  <c r="B14" i="12"/>
  <c r="E9" i="1"/>
  <c r="B16" i="12" l="1"/>
  <c r="H5" i="7" s="1"/>
  <c r="H9" i="1"/>
  <c r="B15" i="11"/>
  <c r="B14" i="11"/>
  <c r="F11" i="1"/>
  <c r="G11" i="1"/>
  <c r="H11" i="1"/>
  <c r="K11" i="1"/>
  <c r="O11" i="1"/>
  <c r="E11" i="1"/>
  <c r="B14" i="10"/>
  <c r="P11" i="1"/>
  <c r="N11" i="1"/>
  <c r="M11" i="1"/>
  <c r="L11" i="1"/>
  <c r="J11" i="1"/>
  <c r="I11" i="1"/>
  <c r="B15" i="10"/>
  <c r="P13" i="1"/>
  <c r="F13" i="1"/>
  <c r="G13" i="1"/>
  <c r="H13" i="1"/>
  <c r="I13" i="1"/>
  <c r="J13" i="1"/>
  <c r="K13" i="1"/>
  <c r="L13" i="1"/>
  <c r="M13" i="1"/>
  <c r="N13" i="1"/>
  <c r="O13" i="1"/>
  <c r="E13" i="1"/>
  <c r="B15" i="9"/>
  <c r="B14" i="9"/>
  <c r="B16" i="11" l="1"/>
  <c r="H9" i="7" s="1"/>
  <c r="B16" i="10"/>
  <c r="H11" i="7" s="1"/>
  <c r="B16" i="9"/>
  <c r="H13" i="7" s="1"/>
  <c r="P15" i="1"/>
  <c r="F15" i="1"/>
  <c r="G15" i="1"/>
  <c r="H15" i="1"/>
  <c r="I15" i="1"/>
  <c r="J15" i="1"/>
  <c r="K15" i="1"/>
  <c r="L15" i="1"/>
  <c r="M15" i="1"/>
  <c r="N15" i="1"/>
  <c r="O15" i="1"/>
  <c r="E15" i="1"/>
  <c r="B15" i="8"/>
  <c r="B14" i="8"/>
  <c r="B16" i="8" l="1"/>
  <c r="H15" i="7" s="1"/>
</calcChain>
</file>

<file path=xl/comments1.xml><?xml version="1.0" encoding="utf-8"?>
<comments xmlns="http://schemas.openxmlformats.org/spreadsheetml/2006/main">
  <authors>
    <author>Autor</author>
  </authors>
  <commentList>
    <comment ref="E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E7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7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7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E9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9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9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E11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11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11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E13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13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13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E1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F1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  <comment ref="G15" authorId="0">
      <text>
        <r>
          <rPr>
            <b/>
            <sz val="11"/>
            <color indexed="81"/>
            <rFont val="Tahoma"/>
            <family val="2"/>
          </rPr>
          <t>Valor simulado</t>
        </r>
      </text>
    </comment>
  </commentList>
</comments>
</file>

<file path=xl/sharedStrings.xml><?xml version="1.0" encoding="utf-8"?>
<sst xmlns="http://schemas.openxmlformats.org/spreadsheetml/2006/main" count="284" uniqueCount="88">
  <si>
    <t>Indicador</t>
  </si>
  <si>
    <t>Acum.</t>
  </si>
  <si>
    <t>Status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</si>
  <si>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</si>
  <si>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</si>
  <si>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</si>
  <si>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</si>
  <si>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</si>
  <si>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</si>
  <si>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</si>
  <si>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</si>
  <si>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</si>
  <si>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</si>
  <si>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</si>
  <si>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</si>
  <si>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Resultados / Recomendações / Pontos problemáticos</t>
  </si>
  <si>
    <t>Plan.</t>
  </si>
  <si>
    <t>Real.</t>
  </si>
  <si>
    <t>Satisfação dos Clientes</t>
  </si>
  <si>
    <t>Capacitações Ministradas para os Colaboradores</t>
  </si>
  <si>
    <t>Acidentes com Colaboradores</t>
  </si>
  <si>
    <t>Produtividade no Trabalho</t>
  </si>
  <si>
    <t>Margem de Lucro</t>
  </si>
  <si>
    <t>%</t>
  </si>
  <si>
    <t>Plan</t>
  </si>
  <si>
    <t>Real</t>
  </si>
  <si>
    <t>Nome do Indicador:</t>
  </si>
  <si>
    <t>Definição:</t>
  </si>
  <si>
    <t>Fórmula:</t>
  </si>
  <si>
    <t>Unidade:</t>
  </si>
  <si>
    <t>Fonte de Dados:</t>
  </si>
  <si>
    <t>Frequência de Medição:</t>
  </si>
  <si>
    <t>Meta:</t>
  </si>
  <si>
    <t>Responsável:</t>
  </si>
  <si>
    <t>Sistemas de Indicadores de Desempenho</t>
  </si>
  <si>
    <t>Painel de Indicadores / Ano</t>
  </si>
  <si>
    <t>Painel de Indicadores / Mês</t>
  </si>
  <si>
    <t>Apuração</t>
  </si>
  <si>
    <t>Empresa: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</si>
  <si>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</si>
  <si>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</si>
  <si>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</si>
  <si>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</si>
  <si>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</si>
  <si>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</si>
  <si>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</si>
  <si>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</si>
  <si>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</si>
  <si>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</si>
  <si>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</si>
  <si>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</si>
  <si>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Ano:</t>
  </si>
  <si>
    <t>Meses</t>
  </si>
  <si>
    <t>Corresponde ao lucro aferido na operação após descontar os Custos e Despesas do negócio, da Receita Bruta apurada</t>
  </si>
  <si>
    <t>Corresponde à receita média gerada por colaborador da empresa</t>
  </si>
  <si>
    <t>R$</t>
  </si>
  <si>
    <t>Capacitações ministradas para os colaboradores</t>
  </si>
  <si>
    <t>Horas</t>
  </si>
  <si>
    <t>Acidentes</t>
  </si>
  <si>
    <t>Mede a quantidade média de horas de capacitação aplicada por colaborador</t>
  </si>
  <si>
    <t>Satisfação de clientes</t>
  </si>
  <si>
    <t>Mede a satisfação dos clientes a partir dos resultados de pesquisas de satisfação</t>
  </si>
  <si>
    <t>(somatório dos questionários respondidos como "Bom" e "Excelente")</t>
  </si>
  <si>
    <t>(número total de questionários aplicados)</t>
  </si>
  <si>
    <t>Reclamações de Clientes</t>
  </si>
  <si>
    <t xml:space="preserve"> (nº total de reclamações)</t>
  </si>
  <si>
    <t>(total de entregas)</t>
  </si>
  <si>
    <r>
      <rPr>
        <sz val="10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(somatório dos questionários respondidos como "Bom" e "Excelente")</t>
    </r>
    <r>
      <rPr>
        <sz val="10"/>
        <color theme="1"/>
        <rFont val="Calibri"/>
        <family val="2"/>
        <scheme val="minor"/>
      </rPr>
      <t xml:space="preserve"> /</t>
    </r>
    <r>
      <rPr>
        <sz val="10"/>
        <color rgb="FF0070C0"/>
        <rFont val="Calibri"/>
        <family val="2"/>
        <scheme val="minor"/>
      </rPr>
      <t xml:space="preserve"> (número total de questionários aplicados)</t>
    </r>
    <r>
      <rPr>
        <sz val="10"/>
        <rFont val="Calibri"/>
        <family val="2"/>
        <scheme val="minor"/>
      </rPr>
      <t>) x 100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</si>
  <si>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 xml:space="preserve">(somatório dos questionários respondidos como "Bom" e "Excelente") </t>
    </r>
    <r>
      <rPr>
        <sz val="12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rgb="FF0070C0"/>
        <rFont val="Calibri"/>
        <family val="2"/>
        <scheme val="minor"/>
      </rPr>
      <t>(número total de questionários aplicados)</t>
    </r>
    <r>
      <rPr>
        <sz val="12"/>
        <rFont val="Calibri"/>
        <family val="2"/>
        <scheme val="minor"/>
      </rPr>
      <t>) x 100</t>
    </r>
  </si>
  <si>
    <r>
      <rPr>
        <sz val="12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 xml:space="preserve">(nº total de reclamações) </t>
    </r>
    <r>
      <rPr>
        <sz val="12"/>
        <rFont val="Calibri"/>
        <family val="2"/>
        <scheme val="minor"/>
      </rPr>
      <t xml:space="preserve">/ </t>
    </r>
    <r>
      <rPr>
        <sz val="12"/>
        <color rgb="FF0070C0"/>
        <rFont val="Calibri"/>
        <family val="2"/>
        <scheme val="minor"/>
      </rPr>
      <t>(total de entregas)</t>
    </r>
    <r>
      <rPr>
        <sz val="12"/>
        <rFont val="Calibri"/>
        <family val="2"/>
        <scheme val="minor"/>
      </rPr>
      <t>) x 100</t>
    </r>
  </si>
  <si>
    <r>
      <rPr>
        <sz val="10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(nº total de reclamações) /</t>
    </r>
    <r>
      <rPr>
        <sz val="10"/>
        <color rgb="FF0070C0"/>
        <rFont val="Calibri"/>
        <family val="2"/>
        <scheme val="minor"/>
      </rPr>
      <t xml:space="preserve"> (total de entregas)</t>
    </r>
    <r>
      <rPr>
        <sz val="10"/>
        <rFont val="Calibri"/>
        <family val="2"/>
        <scheme val="minor"/>
      </rPr>
      <t>) x 100</t>
    </r>
  </si>
  <si>
    <t>PREENCHER</t>
  </si>
  <si>
    <t xml:space="preserve"> (nº de colaboradores ativos)</t>
  </si>
  <si>
    <r>
      <rPr>
        <sz val="12"/>
        <color rgb="FFFF0000"/>
        <rFont val="Calibri"/>
        <family val="2"/>
        <scheme val="minor"/>
      </rPr>
      <t xml:space="preserve">(nº total de acidentes (com afastamento)) </t>
    </r>
    <r>
      <rPr>
        <sz val="12"/>
        <rFont val="Calibri"/>
        <family val="2"/>
        <scheme val="minor"/>
      </rPr>
      <t xml:space="preserve">/ </t>
    </r>
    <r>
      <rPr>
        <sz val="12"/>
        <color rgb="FF0070C0"/>
        <rFont val="Calibri"/>
        <family val="2"/>
        <scheme val="minor"/>
      </rPr>
      <t>(nº de colaboradores ativos)</t>
    </r>
  </si>
  <si>
    <t>(nº de colaboradores ativos)</t>
  </si>
  <si>
    <r>
      <rPr>
        <sz val="12"/>
        <color rgb="FFFF0000"/>
        <rFont val="Calibri"/>
        <family val="2"/>
        <scheme val="minor"/>
      </rPr>
      <t xml:space="preserve">(Receita) </t>
    </r>
    <r>
      <rPr>
        <sz val="12"/>
        <color theme="1"/>
        <rFont val="Calibri"/>
        <family val="2"/>
        <scheme val="minor"/>
      </rPr>
      <t xml:space="preserve">/ </t>
    </r>
    <r>
      <rPr>
        <sz val="12"/>
        <color rgb="FF0070C0"/>
        <rFont val="Calibri"/>
        <family val="2"/>
        <scheme val="minor"/>
      </rPr>
      <t>(nº de colaboradores ativos)</t>
    </r>
  </si>
  <si>
    <t>(Receita)</t>
  </si>
  <si>
    <r>
      <rPr>
        <sz val="10"/>
        <color rgb="FFFF0000"/>
        <rFont val="Calibri"/>
        <family val="2"/>
        <scheme val="minor"/>
      </rPr>
      <t>(Receita)</t>
    </r>
    <r>
      <rPr>
        <sz val="10"/>
        <color theme="1"/>
        <rFont val="Calibri"/>
        <family val="2"/>
        <scheme val="minor"/>
      </rPr>
      <t xml:space="preserve"> /</t>
    </r>
    <r>
      <rPr>
        <sz val="10"/>
        <color rgb="FF0070C0"/>
        <rFont val="Calibri"/>
        <family val="2"/>
        <scheme val="minor"/>
      </rPr>
      <t xml:space="preserve"> (nº de colaboradores ativos)</t>
    </r>
  </si>
  <si>
    <r>
      <rPr>
        <sz val="12"/>
        <color rgb="FFFF0000"/>
        <rFont val="Calibri"/>
        <family val="2"/>
        <scheme val="minor"/>
      </rPr>
      <t xml:space="preserve">(somatório homens-hora de treinamentos realizados) </t>
    </r>
    <r>
      <rPr>
        <sz val="12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rgb="FF0070C0"/>
        <rFont val="Calibri"/>
        <family val="2"/>
        <scheme val="minor"/>
      </rPr>
      <t>(nº de colaboradores ativos)</t>
    </r>
  </si>
  <si>
    <t>(somatório homens-hora de treinamentos realizados)</t>
  </si>
  <si>
    <r>
      <rPr>
        <sz val="10"/>
        <color rgb="FFFF0000"/>
        <rFont val="Calibri"/>
        <family val="2"/>
        <scheme val="minor"/>
      </rPr>
      <t xml:space="preserve">(somatório homens-hora de treinamentos realizados) </t>
    </r>
    <r>
      <rPr>
        <sz val="10"/>
        <rFont val="Calibri"/>
        <family val="2"/>
        <scheme val="minor"/>
      </rPr>
      <t>/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(nº de colaboradores ativos)</t>
    </r>
  </si>
  <si>
    <t>(Receita) - (Custos + Despesas)</t>
  </si>
  <si>
    <r>
      <t>(</t>
    </r>
    <r>
      <rPr>
        <sz val="10"/>
        <color rgb="FFFF0000"/>
        <rFont val="Calibri"/>
        <family val="2"/>
        <scheme val="minor"/>
      </rPr>
      <t>(Receita) - (Custos + Despesas)</t>
    </r>
    <r>
      <rPr>
        <sz val="10"/>
        <color theme="1"/>
        <rFont val="Calibri"/>
        <family val="2"/>
        <scheme val="minor"/>
      </rPr>
      <t xml:space="preserve"> / </t>
    </r>
    <r>
      <rPr>
        <sz val="10"/>
        <color rgb="FF0070C0"/>
        <rFont val="Calibri"/>
        <family val="2"/>
        <scheme val="minor"/>
      </rPr>
      <t>(Receita)</t>
    </r>
    <r>
      <rPr>
        <sz val="10"/>
        <color theme="1"/>
        <rFont val="Calibri"/>
        <family val="2"/>
        <scheme val="minor"/>
      </rPr>
      <t>) x 100</t>
    </r>
  </si>
  <si>
    <r>
      <t>(</t>
    </r>
    <r>
      <rPr>
        <sz val="12"/>
        <color rgb="FFFF0000"/>
        <rFont val="Calibri"/>
        <family val="2"/>
        <scheme val="minor"/>
      </rPr>
      <t>(Receita) - (Custos + Despesas)</t>
    </r>
    <r>
      <rPr>
        <sz val="12"/>
        <color theme="1"/>
        <rFont val="Calibri"/>
        <family val="2"/>
        <scheme val="minor"/>
      </rPr>
      <t xml:space="preserve"> / </t>
    </r>
    <r>
      <rPr>
        <sz val="12"/>
        <color rgb="FF0070C0"/>
        <rFont val="Calibri"/>
        <family val="2"/>
        <scheme val="minor"/>
      </rPr>
      <t>(Receita)</t>
    </r>
    <r>
      <rPr>
        <sz val="12"/>
        <color theme="1"/>
        <rFont val="Calibri"/>
        <family val="2"/>
        <scheme val="minor"/>
      </rPr>
      <t>) x 100</t>
    </r>
  </si>
  <si>
    <t>(nº total de acidentes (com afastamento))</t>
  </si>
  <si>
    <r>
      <rPr>
        <sz val="10"/>
        <color rgb="FFFF0000"/>
        <rFont val="Calibri"/>
        <family val="2"/>
        <scheme val="minor"/>
      </rPr>
      <t xml:space="preserve">(nº total de acidentes (com afastamento)) </t>
    </r>
    <r>
      <rPr>
        <sz val="10"/>
        <rFont val="Calibri"/>
        <family val="2"/>
        <scheme val="minor"/>
      </rPr>
      <t>/</t>
    </r>
    <r>
      <rPr>
        <sz val="10"/>
        <color rgb="FF0070C0"/>
        <rFont val="Calibri"/>
        <family val="2"/>
        <scheme val="minor"/>
      </rPr>
      <t xml:space="preserve"> (nº de colaboradores ativos)</t>
    </r>
  </si>
  <si>
    <t>Corresponde à quantidade média de acidentes (com afastamento) por colaborador</t>
  </si>
  <si>
    <t>Nome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</si>
</sst>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000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1"/>
      <name val="Tahoma"/>
      <family val="2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9" fontId="8" fillId="0" borderId="5" xfId="0" applyNumberFormat="1" applyFont="1" applyFill="1" applyBorder="1" applyAlignment="1" applyProtection="1">
      <alignment horizontal="center" vertical="center"/>
      <protection locked="0"/>
    </xf>
    <xf numFmtId="9" fontId="14" fillId="0" borderId="13" xfId="0" applyNumberFormat="1" applyFont="1" applyFill="1" applyBorder="1" applyAlignment="1" applyProtection="1">
      <alignment horizontal="center" vertical="center"/>
      <protection locked="0"/>
    </xf>
    <xf numFmtId="43" fontId="8" fillId="0" borderId="5" xfId="1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43" fontId="14" fillId="0" borderId="13" xfId="1" applyFont="1" applyFill="1" applyBorder="1" applyAlignment="1" applyProtection="1">
      <alignment horizontal="center" vertical="center"/>
      <protection locked="0"/>
    </xf>
    <xf numFmtId="165" fontId="8" fillId="0" borderId="5" xfId="1" applyNumberFormat="1" applyFont="1" applyFill="1" applyBorder="1" applyAlignment="1" applyProtection="1">
      <alignment horizontal="center" vertical="center"/>
      <protection locked="0"/>
    </xf>
    <xf numFmtId="165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9" fontId="19" fillId="0" borderId="13" xfId="0" applyNumberFormat="1" applyFont="1" applyFill="1" applyBorder="1" applyAlignment="1" applyProtection="1">
      <alignment horizontal="center" vertical="center"/>
    </xf>
    <xf numFmtId="9" fontId="14" fillId="0" borderId="13" xfId="0" applyNumberFormat="1" applyFont="1" applyFill="1" applyBorder="1" applyAlignment="1" applyProtection="1">
      <alignment horizontal="center" vertical="center"/>
    </xf>
    <xf numFmtId="43" fontId="8" fillId="0" borderId="13" xfId="0" applyNumberFormat="1" applyFont="1" applyFill="1" applyBorder="1" applyAlignment="1" applyProtection="1">
      <alignment horizontal="center" vertical="center"/>
    </xf>
    <xf numFmtId="43" fontId="14" fillId="0" borderId="13" xfId="1" applyFont="1" applyFill="1" applyBorder="1" applyAlignment="1" applyProtection="1">
      <alignment horizontal="center" vertical="center"/>
    </xf>
    <xf numFmtId="165" fontId="8" fillId="0" borderId="13" xfId="1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vertical="center" wrapText="1"/>
      <protection locked="0"/>
    </xf>
    <xf numFmtId="9" fontId="8" fillId="0" borderId="5" xfId="1" applyNumberFormat="1" applyFont="1" applyFill="1" applyBorder="1" applyAlignment="1" applyProtection="1">
      <alignment horizontal="center" vertical="center"/>
      <protection locked="0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9" fontId="8" fillId="0" borderId="13" xfId="2" applyFont="1" applyFill="1" applyBorder="1" applyAlignment="1" applyProtection="1">
      <alignment horizontal="center" vertical="center"/>
    </xf>
    <xf numFmtId="9" fontId="8" fillId="0" borderId="13" xfId="0" applyNumberFormat="1" applyFont="1" applyFill="1" applyBorder="1" applyAlignment="1" applyProtection="1">
      <alignment horizontal="center" vertical="center"/>
    </xf>
    <xf numFmtId="9" fontId="8" fillId="0" borderId="13" xfId="1" applyNumberFormat="1" applyFont="1" applyFill="1" applyBorder="1" applyAlignment="1" applyProtection="1">
      <alignment horizontal="center" vertical="center"/>
    </xf>
    <xf numFmtId="43" fontId="8" fillId="0" borderId="13" xfId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5" fontId="4" fillId="0" borderId="14" xfId="1" applyNumberFormat="1" applyFont="1" applyBorder="1" applyAlignment="1" applyProtection="1">
      <alignment vertical="center"/>
      <protection locked="0"/>
    </xf>
    <xf numFmtId="165" fontId="4" fillId="0" borderId="1" xfId="1" applyNumberFormat="1" applyFont="1" applyBorder="1" applyAlignment="1" applyProtection="1">
      <alignment vertical="center"/>
      <protection locked="0"/>
    </xf>
    <xf numFmtId="165" fontId="4" fillId="0" borderId="14" xfId="1" applyNumberFormat="1" applyFont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 applyProtection="1">
      <alignment horizontal="left" vertical="center"/>
    </xf>
    <xf numFmtId="0" fontId="9" fillId="6" borderId="22" xfId="0" applyFont="1" applyFill="1" applyBorder="1" applyAlignment="1" applyProtection="1">
      <alignment horizontal="left" vertical="center"/>
    </xf>
    <xf numFmtId="0" fontId="9" fillId="6" borderId="26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8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10" fillId="6" borderId="22" xfId="0" applyFont="1" applyFill="1" applyBorder="1" applyAlignment="1" applyProtection="1">
      <alignment horizontal="center" vertical="center" wrapText="1"/>
    </xf>
    <xf numFmtId="165" fontId="4" fillId="6" borderId="17" xfId="0" applyNumberFormat="1" applyFont="1" applyFill="1" applyBorder="1" applyAlignment="1" applyProtection="1">
      <alignment horizontal="center" vertical="center"/>
    </xf>
    <xf numFmtId="0" fontId="11" fillId="6" borderId="22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 wrapText="1"/>
    </xf>
    <xf numFmtId="9" fontId="4" fillId="6" borderId="18" xfId="2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9" fontId="4" fillId="6" borderId="34" xfId="2" applyFont="1" applyFill="1" applyBorder="1" applyAlignment="1" applyProtection="1">
      <alignment horizontal="center" vertical="center"/>
    </xf>
    <xf numFmtId="9" fontId="4" fillId="6" borderId="27" xfId="2" applyFont="1" applyFill="1" applyBorder="1" applyAlignment="1" applyProtection="1">
      <alignment horizontal="center" vertical="center"/>
    </xf>
    <xf numFmtId="165" fontId="4" fillId="0" borderId="21" xfId="1" applyNumberFormat="1" applyFont="1" applyBorder="1" applyAlignment="1" applyProtection="1">
      <alignment vertical="center"/>
      <protection locked="0"/>
    </xf>
    <xf numFmtId="165" fontId="4" fillId="0" borderId="21" xfId="1" applyNumberFormat="1" applyFont="1" applyBorder="1" applyAlignment="1" applyProtection="1">
      <alignment horizontal="center" vertical="center"/>
      <protection locked="0"/>
    </xf>
    <xf numFmtId="165" fontId="4" fillId="6" borderId="18" xfId="1" applyNumberFormat="1" applyFont="1" applyFill="1" applyBorder="1" applyAlignment="1" applyProtection="1">
      <alignment horizontal="center" vertical="center" wrapText="1"/>
    </xf>
    <xf numFmtId="165" fontId="4" fillId="6" borderId="34" xfId="1" applyNumberFormat="1" applyFont="1" applyFill="1" applyBorder="1" applyAlignment="1" applyProtection="1">
      <alignment horizontal="center" vertical="center"/>
    </xf>
    <xf numFmtId="165" fontId="4" fillId="6" borderId="27" xfId="1" applyNumberFormat="1" applyFont="1" applyFill="1" applyBorder="1" applyAlignment="1" applyProtection="1">
      <alignment horizontal="center" vertical="center"/>
    </xf>
    <xf numFmtId="165" fontId="4" fillId="0" borderId="14" xfId="1" applyNumberFormat="1" applyFont="1" applyBorder="1" applyProtection="1">
      <protection locked="0"/>
    </xf>
    <xf numFmtId="165" fontId="4" fillId="0" borderId="1" xfId="1" applyNumberFormat="1" applyFont="1" applyBorder="1" applyProtection="1">
      <protection locked="0"/>
    </xf>
    <xf numFmtId="165" fontId="4" fillId="0" borderId="21" xfId="1" applyNumberFormat="1" applyFont="1" applyBorder="1" applyProtection="1">
      <protection locked="0"/>
    </xf>
    <xf numFmtId="43" fontId="4" fillId="6" borderId="17" xfId="0" applyNumberFormat="1" applyFont="1" applyFill="1" applyBorder="1" applyAlignment="1" applyProtection="1">
      <alignment horizontal="center" vertical="center"/>
    </xf>
    <xf numFmtId="43" fontId="4" fillId="6" borderId="18" xfId="1" applyFont="1" applyFill="1" applyBorder="1" applyAlignment="1" applyProtection="1">
      <alignment horizontal="center" vertical="center" wrapText="1"/>
    </xf>
    <xf numFmtId="43" fontId="4" fillId="6" borderId="34" xfId="1" applyFont="1" applyFill="1" applyBorder="1" applyAlignment="1" applyProtection="1">
      <alignment horizontal="center" vertical="center"/>
    </xf>
    <xf numFmtId="43" fontId="4" fillId="6" borderId="27" xfId="1" applyFont="1" applyFill="1" applyBorder="1" applyAlignment="1" applyProtection="1">
      <alignment horizontal="center" vertical="center"/>
    </xf>
    <xf numFmtId="43" fontId="4" fillId="0" borderId="14" xfId="1" applyFont="1" applyBorder="1" applyAlignment="1" applyProtection="1">
      <alignment vertical="center"/>
      <protection locked="0"/>
    </xf>
    <xf numFmtId="43" fontId="4" fillId="0" borderId="1" xfId="1" applyFont="1" applyBorder="1" applyAlignment="1" applyProtection="1">
      <alignment vertical="center"/>
      <protection locked="0"/>
    </xf>
    <xf numFmtId="43" fontId="4" fillId="0" borderId="21" xfId="1" applyFont="1" applyBorder="1" applyAlignment="1" applyProtection="1">
      <alignment vertical="center"/>
      <protection locked="0"/>
    </xf>
    <xf numFmtId="0" fontId="10" fillId="6" borderId="22" xfId="0" applyFont="1" applyFill="1" applyBorder="1" applyAlignment="1" applyProtection="1">
      <alignment horizontal="center" vertical="center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  <xf numFmtId="43" fontId="4" fillId="0" borderId="14" xfId="1" applyFont="1" applyBorder="1" applyProtection="1">
      <protection locked="0"/>
    </xf>
    <xf numFmtId="43" fontId="4" fillId="0" borderId="1" xfId="1" applyFont="1" applyBorder="1" applyProtection="1">
      <protection locked="0"/>
    </xf>
    <xf numFmtId="0" fontId="21" fillId="5" borderId="9" xfId="3" applyFont="1" applyFill="1" applyBorder="1" applyAlignment="1" applyProtection="1">
      <alignment vertical="center" wrapText="1"/>
    </xf>
    <xf numFmtId="0" fontId="21" fillId="5" borderId="10" xfId="3" applyFont="1" applyFill="1" applyBorder="1" applyAlignment="1" applyProtection="1">
      <alignment vertical="center" wrapText="1"/>
    </xf>
    <xf numFmtId="0" fontId="21" fillId="5" borderId="11" xfId="3" applyFont="1" applyFill="1" applyBorder="1" applyAlignment="1" applyProtection="1">
      <alignment vertical="center" wrapText="1"/>
    </xf>
    <xf numFmtId="0" fontId="21" fillId="5" borderId="12" xfId="3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7" fillId="8" borderId="24" xfId="0" applyFont="1" applyFill="1" applyBorder="1" applyAlignment="1" applyProtection="1">
      <alignment horizontal="center" vertical="center" wrapText="1"/>
    </xf>
    <xf numFmtId="0" fontId="7" fillId="8" borderId="35" xfId="0" applyFont="1" applyFill="1" applyBorder="1" applyAlignment="1" applyProtection="1">
      <alignment horizontal="center" vertical="center" wrapText="1"/>
    </xf>
    <xf numFmtId="0" fontId="7" fillId="8" borderId="25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5" fillId="7" borderId="29" xfId="0" applyFont="1" applyFill="1" applyBorder="1" applyAlignment="1" applyProtection="1">
      <alignment horizontal="center" vertical="center"/>
    </xf>
    <xf numFmtId="0" fontId="5" fillId="7" borderId="32" xfId="0" applyFont="1" applyFill="1" applyBorder="1" applyAlignment="1" applyProtection="1">
      <alignment horizontal="center" vertical="center"/>
    </xf>
    <xf numFmtId="0" fontId="5" fillId="7" borderId="30" xfId="0" applyFont="1" applyFill="1" applyBorder="1" applyAlignment="1" applyProtection="1">
      <alignment horizontal="center" vertical="center"/>
    </xf>
    <xf numFmtId="0" fontId="5" fillId="7" borderId="31" xfId="0" applyFont="1" applyFill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</xf>
    <xf numFmtId="0" fontId="7" fillId="8" borderId="24" xfId="0" applyFont="1" applyFill="1" applyBorder="1" applyAlignment="1" applyProtection="1">
      <alignment horizontal="center" vertical="center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25" xfId="0" applyFont="1" applyFill="1" applyBorder="1" applyAlignment="1" applyProtection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19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</dxfs>
  <tableStyles count="0" defaultTableStyle="TableStyleMedium2" defaultPivotStyle="PivotStyleMedium9"/>
  <colors>
    <mruColors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0781801225762"/>
          <c:y val="4.3054141674098455E-2"/>
          <c:w val="0.82029255872849283"/>
          <c:h val="0.76600369095557808"/>
        </c:manualLayout>
      </c:layout>
      <c:barChart>
        <c:barDir val="col"/>
        <c:grouping val="clustered"/>
        <c:varyColors val="0"/>
        <c:ser>
          <c:idx val="1"/>
          <c:order val="0"/>
          <c:tx>
            <c:v>Avaliações Aplicadas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'Satisf. dos Clientes'!$B$13:$N$13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'Satisf. dos Clientes'!$B$15:$N$15</c:f>
              <c:numCache>
                <c:formatCode>_-* #,##0_-;\-* #,##0_-;_-* "-"??_-;_-@_-</c:formatCode>
                <c:ptCount val="13"/>
                <c:pt idx="0">
                  <c:v>44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</c:ser>
        <c:ser>
          <c:idx val="0"/>
          <c:order val="1"/>
          <c:tx>
            <c:v>Avaliações 'Bom' e 'Ótimo'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'Satisf. dos Clientes'!$B$13:$N$13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'Satisf. dos Clientes'!$B$14:$N$14</c:f>
              <c:numCache>
                <c:formatCode>_-* #,##0_-;\-* #,##0_-;_-* "-"??_-;_-@_-</c:formatCode>
                <c:ptCount val="13"/>
                <c:pt idx="0">
                  <c:v>39</c:v>
                </c:pt>
                <c:pt idx="1">
                  <c:v>18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24352"/>
        <c:axId val="65846592"/>
      </c:barChart>
      <c:lineChart>
        <c:grouping val="standard"/>
        <c:varyColors val="0"/>
        <c:ser>
          <c:idx val="2"/>
          <c:order val="2"/>
          <c:tx>
            <c:v>Resultado Mensal</c:v>
          </c:tx>
          <c:spPr>
            <a:ln w="19050"/>
          </c:spPr>
          <c:marker>
            <c:symbol val="circle"/>
            <c:size val="3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'Satisf. dos Clientes'!$B$16:$N$16</c:f>
              <c:numCache>
                <c:formatCode>0%</c:formatCode>
                <c:ptCount val="13"/>
                <c:pt idx="0">
                  <c:v>0.88636363636363635</c:v>
                </c:pt>
                <c:pt idx="1">
                  <c:v>0.9</c:v>
                </c:pt>
                <c:pt idx="2">
                  <c:v>0.875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6896"/>
        <c:axId val="109002752"/>
      </c:lineChart>
      <c:catAx>
        <c:axId val="8912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846592"/>
        <c:crosses val="autoZero"/>
        <c:auto val="1"/>
        <c:lblAlgn val="ctr"/>
        <c:lblOffset val="100"/>
        <c:noMultiLvlLbl val="0"/>
      </c:catAx>
      <c:valAx>
        <c:axId val="658465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89124352"/>
        <c:crosses val="autoZero"/>
        <c:crossBetween val="between"/>
      </c:valAx>
      <c:valAx>
        <c:axId val="109002752"/>
        <c:scaling>
          <c:orientation val="minMax"/>
          <c:max val="1.2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crossAx val="109776896"/>
        <c:crosses val="max"/>
        <c:crossBetween val="between"/>
        <c:majorUnit val="0.2"/>
      </c:valAx>
      <c:catAx>
        <c:axId val="1097768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9002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1584608504017052"/>
          <c:y val="0.91299053023567056"/>
          <c:w val="0.76213902989559734"/>
          <c:h val="8.3225976845247282E-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8744878113258"/>
          <c:y val="4.5339546585240996E-2"/>
          <c:w val="0.81348439358749225"/>
          <c:h val="0.75574389243168294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Entregas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'Reclamações de Clientes'!$B$13:$N$13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'Reclamações de Clientes'!$B$15:$N$15</c:f>
              <c:numCache>
                <c:formatCode>_-* #,##0_-;\-* #,##0_-;_-* "-"??_-;_-@_-</c:formatCode>
                <c:ptCount val="13"/>
                <c:pt idx="0">
                  <c:v>8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v>Reclamações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'Reclamações de Clientes'!$B$13:$N$13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'Reclamações de Clientes'!$B$14:$N$14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04736"/>
        <c:axId val="109005056"/>
      </c:barChart>
      <c:lineChart>
        <c:grouping val="standard"/>
        <c:varyColors val="0"/>
        <c:ser>
          <c:idx val="2"/>
          <c:order val="2"/>
          <c:tx>
            <c:v>Resultado Mensal</c:v>
          </c:tx>
          <c:spPr>
            <a:ln w="19050"/>
          </c:spPr>
          <c:marker>
            <c:symbol val="circle"/>
            <c:size val="2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'Reclamações de Clientes'!$B$13:$N$13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'Reclamações de Clientes'!$B$16:$N$16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05248"/>
        <c:axId val="109005632"/>
      </c:lineChart>
      <c:catAx>
        <c:axId val="10840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005056"/>
        <c:crosses val="autoZero"/>
        <c:auto val="1"/>
        <c:lblAlgn val="ctr"/>
        <c:lblOffset val="100"/>
        <c:noMultiLvlLbl val="0"/>
      </c:catAx>
      <c:valAx>
        <c:axId val="10900505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08404736"/>
        <c:crosses val="autoZero"/>
        <c:crossBetween val="between"/>
      </c:valAx>
      <c:valAx>
        <c:axId val="109005632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crossAx val="108405248"/>
        <c:crosses val="max"/>
        <c:crossBetween val="between"/>
        <c:majorUnit val="0.2"/>
      </c:valAx>
      <c:catAx>
        <c:axId val="1084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0056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9175012761958973"/>
          <c:y val="0.9119473477063017"/>
          <c:w val="0.72195662289201801"/>
          <c:h val="5.410410326723072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4396325459318E-2"/>
          <c:y val="5.1400554097404488E-2"/>
          <c:w val="0.8670242782152231"/>
          <c:h val="0.73572437775590593"/>
        </c:manualLayout>
      </c:layout>
      <c:barChart>
        <c:barDir val="col"/>
        <c:grouping val="clustered"/>
        <c:varyColors val="0"/>
        <c:ser>
          <c:idx val="0"/>
          <c:order val="0"/>
          <c:tx>
            <c:v>Horas de treinamento por colaborador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'Capac. Ministradas p. Colabor.'!$B$13:$N$13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'Capac. Ministradas p. Colabor.'!$B$16:$N$16</c:f>
              <c:numCache>
                <c:formatCode>_-* #,##0_-;\-* #,##0_-;_-* "-"??_-;_-@_-</c:formatCode>
                <c:ptCount val="13"/>
                <c:pt idx="0">
                  <c:v>9.8181818181818183</c:v>
                </c:pt>
                <c:pt idx="1">
                  <c:v>4.8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08320"/>
        <c:axId val="109007936"/>
      </c:barChart>
      <c:lineChart>
        <c:grouping val="standard"/>
        <c:varyColors val="0"/>
        <c:ser>
          <c:idx val="1"/>
          <c:order val="1"/>
          <c:tx>
            <c:v>Acumulado Homem-Hora</c:v>
          </c:tx>
          <c:marker>
            <c:symbol val="none"/>
          </c:marker>
          <c:cat>
            <c:strRef>
              <c:f>'Capac. Ministradas p. Colabor.'!$B$13:$N$13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'Capac. Ministradas p. Colabor.'!$B$16</c:f>
              <c:numCache>
                <c:formatCode>_-* #,##0_-;\-* #,##0_-;_-* "-"??_-;_-@_-</c:formatCode>
                <c:ptCount val="1"/>
                <c:pt idx="0">
                  <c:v>9.8181818181818183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08320"/>
        <c:axId val="109007936"/>
      </c:lineChart>
      <c:catAx>
        <c:axId val="10840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007936"/>
        <c:crosses val="autoZero"/>
        <c:auto val="1"/>
        <c:lblAlgn val="ctr"/>
        <c:lblOffset val="100"/>
        <c:noMultiLvlLbl val="0"/>
      </c:catAx>
      <c:valAx>
        <c:axId val="1090079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0840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68126493165014"/>
          <c:y val="0.8880678962133387"/>
          <c:w val="0.68871466470640896"/>
          <c:h val="7.300724995621359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5796150481189"/>
          <c:y val="5.1400554097404488E-2"/>
          <c:w val="0.89444203849518811"/>
          <c:h val="0.72345253718285218"/>
        </c:manualLayout>
      </c:layout>
      <c:barChart>
        <c:barDir val="col"/>
        <c:grouping val="clustered"/>
        <c:varyColors val="0"/>
        <c:ser>
          <c:idx val="0"/>
          <c:order val="0"/>
          <c:tx>
            <c:v>Qtde de Colaboradores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'Acid. com Colaboradores'!$B$13:$N$13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'Acid. com Colaboradores'!$B$15:$N$15</c:f>
              <c:numCache>
                <c:formatCode>_-* #,##0_-;\-* #,##0_-;_-* "-"??_-;_-@_-</c:formatCode>
                <c:ptCount val="13"/>
                <c:pt idx="0" formatCode="_(* #,##0.00_);_(* \(#,##0.00\);_(* &quot;-&quot;??_);_(@_)">
                  <c:v>5.5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v>Acidentes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'Acid. com Colaboradores'!$B$13:$N$13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'Acid. com Colaboradores'!$B$14:$N$14</c:f>
              <c:numCache>
                <c:formatCode>_-* #,##0_-;\-* #,##0_-;_-* "-"??_-;_-@_-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07296"/>
        <c:axId val="109009664"/>
      </c:barChart>
      <c:lineChart>
        <c:grouping val="standard"/>
        <c:varyColors val="0"/>
        <c:ser>
          <c:idx val="2"/>
          <c:order val="2"/>
          <c:tx>
            <c:v>Resultado Mensal</c:v>
          </c:tx>
          <c:marker>
            <c:symbol val="circle"/>
            <c:size val="2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'Acid. com Colaboradores'!$B$13:$N$13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'Acid. com Colaboradores'!$B$16:$N$16</c:f>
              <c:numCache>
                <c:formatCode>_(* #,##0.00_);_(* \(#,##0.00\);_(* "-"??_);_(@_)</c:formatCode>
                <c:ptCount val="13"/>
                <c:pt idx="0">
                  <c:v>0.18181818181818182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85632"/>
        <c:axId val="109010240"/>
      </c:lineChart>
      <c:catAx>
        <c:axId val="10840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009664"/>
        <c:crosses val="autoZero"/>
        <c:auto val="1"/>
        <c:lblAlgn val="ctr"/>
        <c:lblOffset val="100"/>
        <c:noMultiLvlLbl val="0"/>
      </c:catAx>
      <c:valAx>
        <c:axId val="10900966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08407296"/>
        <c:crosses val="autoZero"/>
        <c:crossBetween val="between"/>
      </c:valAx>
      <c:valAx>
        <c:axId val="109010240"/>
        <c:scaling>
          <c:orientation val="minMax"/>
          <c:max val="1"/>
          <c:min val="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crossAx val="108485632"/>
        <c:crosses val="max"/>
        <c:crossBetween val="between"/>
        <c:majorUnit val="0.2"/>
      </c:valAx>
      <c:catAx>
        <c:axId val="10848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010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7666666666666675E-2"/>
          <c:y val="0.87905365995917173"/>
          <c:w val="0.95399999999999996"/>
          <c:h val="0.1168923155438903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0529308836397"/>
          <c:y val="5.1400554097404488E-2"/>
          <c:w val="0.80906092988376455"/>
          <c:h val="0.73734142607174102"/>
        </c:manualLayout>
      </c:layout>
      <c:barChart>
        <c:barDir val="col"/>
        <c:grouping val="clustered"/>
        <c:varyColors val="0"/>
        <c:ser>
          <c:idx val="0"/>
          <c:order val="0"/>
          <c:tx>
            <c:v>Receita por Colaborador</c:v>
          </c:tx>
          <c:invertIfNegative val="0"/>
          <c:cat>
            <c:strRef>
              <c:f>'Prod. no Trabalho'!$B$13:$N$13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'Prod. no Trabalho'!$B$16:$N$16</c:f>
              <c:numCache>
                <c:formatCode>_(* #,##0.00_);_(* \(#,##0.00\);_(* "-"??_);_(@_)</c:formatCode>
                <c:ptCount val="13"/>
                <c:pt idx="0">
                  <c:v>21818.18181818182</c:v>
                </c:pt>
                <c:pt idx="1">
                  <c:v>12000</c:v>
                </c:pt>
                <c:pt idx="2">
                  <c:v>10000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25408"/>
        <c:axId val="36775616"/>
      </c:barChart>
      <c:catAx>
        <c:axId val="11022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775616"/>
        <c:crosses val="autoZero"/>
        <c:auto val="1"/>
        <c:lblAlgn val="ctr"/>
        <c:lblOffset val="100"/>
        <c:noMultiLvlLbl val="0"/>
      </c:catAx>
      <c:valAx>
        <c:axId val="3677561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1022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923600174978126"/>
          <c:y val="0.91184492563429576"/>
          <c:w val="0.26915951158279128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98862642169728"/>
          <c:y val="5.1400554097404488E-2"/>
          <c:w val="0.7882294554729955"/>
          <c:h val="0.75392321035774557"/>
        </c:manualLayout>
      </c:layout>
      <c:barChart>
        <c:barDir val="col"/>
        <c:grouping val="clustered"/>
        <c:varyColors val="0"/>
        <c:ser>
          <c:idx val="0"/>
          <c:order val="0"/>
          <c:tx>
            <c:v>Receitas</c:v>
          </c:tx>
          <c:invertIfNegative val="0"/>
          <c:cat>
            <c:strRef>
              <c:f>'Margem de Lucro'!$B$13:$N$13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'Margem de Lucro'!$B$15:$N$15</c:f>
              <c:numCache>
                <c:formatCode>_(* #,##0.00_);_(* \(#,##0.00\);_(* "-"??_);_(@_)</c:formatCode>
                <c:ptCount val="13"/>
                <c:pt idx="0">
                  <c:v>120000</c:v>
                </c:pt>
                <c:pt idx="1">
                  <c:v>60000</c:v>
                </c:pt>
                <c:pt idx="2">
                  <c:v>60000</c:v>
                </c:pt>
              </c:numCache>
            </c:numRef>
          </c:val>
        </c:ser>
        <c:ser>
          <c:idx val="1"/>
          <c:order val="1"/>
          <c:tx>
            <c:v>Custos + Despesas</c:v>
          </c:tx>
          <c:invertIfNegative val="0"/>
          <c:cat>
            <c:strRef>
              <c:f>'Margem de Lucro'!$B$13:$N$13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'Margem de Lucro'!$B$14:$N$14</c:f>
              <c:numCache>
                <c:formatCode>_(* #,##0.00_);_(* \(#,##0.00\);_(* "-"??_);_(@_)</c:formatCode>
                <c:ptCount val="13"/>
                <c:pt idx="0">
                  <c:v>11000</c:v>
                </c:pt>
                <c:pt idx="1">
                  <c:v>5000</c:v>
                </c:pt>
                <c:pt idx="2">
                  <c:v>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61216"/>
        <c:axId val="36777344"/>
      </c:barChart>
      <c:lineChart>
        <c:grouping val="standard"/>
        <c:varyColors val="0"/>
        <c:ser>
          <c:idx val="2"/>
          <c:order val="2"/>
          <c:tx>
            <c:v>Resultado Mensal</c:v>
          </c:tx>
          <c:marker>
            <c:symbol val="circl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'Margem de Lucro'!$B$13:$N$13</c:f>
              <c:strCache>
                <c:ptCount val="13"/>
                <c:pt idx="0">
                  <c:v>Acum.</c:v>
                </c:pt>
                <c:pt idx="1">
                  <c:v>Jan</c:v>
                </c:pt>
                <c:pt idx="2">
                  <c:v>Fev</c:v>
                </c:pt>
                <c:pt idx="3">
                  <c:v>Mar</c:v>
                </c:pt>
                <c:pt idx="4">
                  <c:v>Abr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Set</c:v>
                </c:pt>
                <c:pt idx="10">
                  <c:v>Out</c:v>
                </c:pt>
                <c:pt idx="11">
                  <c:v>Nov</c:v>
                </c:pt>
                <c:pt idx="12">
                  <c:v>Dez</c:v>
                </c:pt>
              </c:strCache>
            </c:strRef>
          </c:cat>
          <c:val>
            <c:numRef>
              <c:f>'Margem de Lucro'!$B$16:$N$16</c:f>
              <c:numCache>
                <c:formatCode>0%</c:formatCode>
                <c:ptCount val="13"/>
                <c:pt idx="0">
                  <c:v>9.166666666666666E-2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2240"/>
        <c:axId val="36777920"/>
      </c:lineChart>
      <c:catAx>
        <c:axId val="10996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777344"/>
        <c:crosses val="autoZero"/>
        <c:auto val="1"/>
        <c:lblAlgn val="ctr"/>
        <c:lblOffset val="100"/>
        <c:noMultiLvlLbl val="0"/>
      </c:catAx>
      <c:valAx>
        <c:axId val="3677734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09961216"/>
        <c:crosses val="autoZero"/>
        <c:crossBetween val="between"/>
      </c:valAx>
      <c:valAx>
        <c:axId val="36777920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crossAx val="109962240"/>
        <c:crosses val="max"/>
        <c:crossBetween val="between"/>
        <c:majorUnit val="0.2"/>
      </c:valAx>
      <c:catAx>
        <c:axId val="10996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779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3917541557305338E-2"/>
          <c:y val="0.92534995625546812"/>
          <c:w val="0.94552690288713914"/>
          <c:h val="7.059601924759403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hyperlink" Target="#Indicadores_M&#234;s!A1"/><Relationship Id="rId1" Type="http://schemas.openxmlformats.org/officeDocument/2006/relationships/hyperlink" Target="#Indicadores_An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141174</xdr:colOff>
      <xdr:row>1</xdr:row>
      <xdr:rowOff>82664</xdr:rowOff>
    </xdr:from>
    <xdr:to>
      <xdr:col>1</xdr:col>
      <xdr:colOff>1169148</xdr:colOff>
      <xdr:row>1</xdr:row>
      <xdr:rowOff>622414</xdr:rowOff>
    </xdr:to>
    <xdr:pic>
      <xdr:nvPicPr>
        <xdr:cNvPr id="2" name="Imagem 1" descr="logo Sebrae para Slide convênio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37445"/>
          <a:ext cx="1027974" cy="53975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141175</xdr:colOff>
      <xdr:row>1</xdr:row>
      <xdr:rowOff>94570</xdr:rowOff>
    </xdr:from>
    <xdr:to>
      <xdr:col>1</xdr:col>
      <xdr:colOff>1169149</xdr:colOff>
      <xdr:row>1</xdr:row>
      <xdr:rowOff>634320</xdr:rowOff>
    </xdr:to>
    <xdr:pic>
      <xdr:nvPicPr>
        <xdr:cNvPr id="3" name="Imagem 2" descr="logo Sebrae para Slide convênio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177914"/>
          <a:ext cx="1027974" cy="53975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114299</xdr:rowOff>
    </xdr:from>
    <xdr:to>
      <xdr:col>7</xdr:col>
      <xdr:colOff>85725</xdr:colOff>
      <xdr:row>1</xdr:row>
      <xdr:rowOff>152400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5581650" y="114299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152400</xdr:colOff>
      <xdr:row>1</xdr:row>
      <xdr:rowOff>323850</xdr:rowOff>
    </xdr:from>
    <xdr:to>
      <xdr:col>7</xdr:col>
      <xdr:colOff>76200</xdr:colOff>
      <xdr:row>2</xdr:row>
      <xdr:rowOff>409576</xdr:rowOff>
    </xdr:to>
    <xdr:sp macro="" textlink="">
      <xdr:nvSpPr>
        <xdr:cNvPr id="5" name="Retângulo de cantos arredondados 4">
          <a:hlinkClick xmlns:r="http://schemas.openxmlformats.org/officeDocument/2006/relationships" r:id="rId2"/>
        </xdr:cNvPr>
        <xdr:cNvSpPr/>
      </xdr:nvSpPr>
      <xdr:spPr>
        <a:xfrm>
          <a:off x="5572125" y="771525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9527</xdr:colOff>
      <xdr:row>0</xdr:row>
      <xdr:rowOff>166687</xdr:rowOff>
    </xdr:from>
    <xdr:to>
      <xdr:col>14</xdr:col>
      <xdr:colOff>352426</xdr:colOff>
      <xdr:row>9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161925</xdr:rowOff>
    </xdr:from>
    <xdr:to>
      <xdr:col>7</xdr:col>
      <xdr:colOff>47625</xdr:colOff>
      <xdr:row>1</xdr:row>
      <xdr:rowOff>200026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543550" y="161925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114300</xdr:colOff>
      <xdr:row>1</xdr:row>
      <xdr:rowOff>371476</xdr:rowOff>
    </xdr:from>
    <xdr:to>
      <xdr:col>7</xdr:col>
      <xdr:colOff>38100</xdr:colOff>
      <xdr:row>2</xdr:row>
      <xdr:rowOff>457202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5534025" y="819151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9525</xdr:colOff>
      <xdr:row>0</xdr:row>
      <xdr:rowOff>0</xdr:rowOff>
    </xdr:from>
    <xdr:to>
      <xdr:col>14</xdr:col>
      <xdr:colOff>276225</xdr:colOff>
      <xdr:row>9</xdr:row>
      <xdr:rowOff>119062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123825</xdr:rowOff>
    </xdr:from>
    <xdr:to>
      <xdr:col>7</xdr:col>
      <xdr:colOff>38100</xdr:colOff>
      <xdr:row>1</xdr:row>
      <xdr:rowOff>161926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534025" y="123825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104775</xdr:colOff>
      <xdr:row>1</xdr:row>
      <xdr:rowOff>333376</xdr:rowOff>
    </xdr:from>
    <xdr:to>
      <xdr:col>7</xdr:col>
      <xdr:colOff>28575</xdr:colOff>
      <xdr:row>2</xdr:row>
      <xdr:rowOff>419102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5524500" y="781051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180974</xdr:colOff>
      <xdr:row>0</xdr:row>
      <xdr:rowOff>76200</xdr:rowOff>
    </xdr:from>
    <xdr:to>
      <xdr:col>14</xdr:col>
      <xdr:colOff>219074</xdr:colOff>
      <xdr:row>9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142875</xdr:rowOff>
    </xdr:from>
    <xdr:to>
      <xdr:col>7</xdr:col>
      <xdr:colOff>66675</xdr:colOff>
      <xdr:row>1</xdr:row>
      <xdr:rowOff>180976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562600" y="142875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133350</xdr:colOff>
      <xdr:row>2</xdr:row>
      <xdr:rowOff>152401</xdr:rowOff>
    </xdr:from>
    <xdr:to>
      <xdr:col>7</xdr:col>
      <xdr:colOff>57150</xdr:colOff>
      <xdr:row>3</xdr:row>
      <xdr:rowOff>142877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5553075" y="800101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152400</xdr:colOff>
      <xdr:row>0</xdr:row>
      <xdr:rowOff>42862</xdr:rowOff>
    </xdr:from>
    <xdr:to>
      <xdr:col>14</xdr:col>
      <xdr:colOff>247650</xdr:colOff>
      <xdr:row>10</xdr:row>
      <xdr:rowOff>4762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161925</xdr:rowOff>
    </xdr:from>
    <xdr:to>
      <xdr:col>7</xdr:col>
      <xdr:colOff>133350</xdr:colOff>
      <xdr:row>2</xdr:row>
      <xdr:rowOff>1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629275" y="161925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200025</xdr:colOff>
      <xdr:row>2</xdr:row>
      <xdr:rowOff>171451</xdr:rowOff>
    </xdr:from>
    <xdr:to>
      <xdr:col>7</xdr:col>
      <xdr:colOff>123825</xdr:colOff>
      <xdr:row>3</xdr:row>
      <xdr:rowOff>200027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5619750" y="819151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57149</xdr:colOff>
      <xdr:row>0</xdr:row>
      <xdr:rowOff>33337</xdr:rowOff>
    </xdr:from>
    <xdr:to>
      <xdr:col>14</xdr:col>
      <xdr:colOff>266699</xdr:colOff>
      <xdr:row>9</xdr:row>
      <xdr:rowOff>61912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171450</xdr:rowOff>
    </xdr:from>
    <xdr:to>
      <xdr:col>7</xdr:col>
      <xdr:colOff>85725</xdr:colOff>
      <xdr:row>2</xdr:row>
      <xdr:rowOff>9526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581650" y="171450"/>
          <a:ext cx="1428750" cy="485776"/>
        </a:xfrm>
        <a:prstGeom prst="round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Ano</a:t>
          </a:r>
          <a:endParaRPr lang="pt-BR" sz="1100" b="1"/>
        </a:p>
      </xdr:txBody>
    </xdr:sp>
    <xdr:clientData/>
  </xdr:twoCellAnchor>
  <xdr:twoCellAnchor>
    <xdr:from>
      <xdr:col>5</xdr:col>
      <xdr:colOff>152400</xdr:colOff>
      <xdr:row>2</xdr:row>
      <xdr:rowOff>180976</xdr:rowOff>
    </xdr:from>
    <xdr:to>
      <xdr:col>7</xdr:col>
      <xdr:colOff>76200</xdr:colOff>
      <xdr:row>3</xdr:row>
      <xdr:rowOff>2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5572125" y="828676"/>
          <a:ext cx="1428750" cy="485776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/>
            <a:t>Indicadores Mês</a:t>
          </a:r>
        </a:p>
      </xdr:txBody>
    </xdr:sp>
    <xdr:clientData/>
  </xdr:twoCellAnchor>
  <xdr:twoCellAnchor>
    <xdr:from>
      <xdr:col>7</xdr:col>
      <xdr:colOff>133350</xdr:colOff>
      <xdr:row>0</xdr:row>
      <xdr:rowOff>33337</xdr:rowOff>
    </xdr:from>
    <xdr:to>
      <xdr:col>14</xdr:col>
      <xdr:colOff>276225</xdr:colOff>
      <xdr:row>9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B1:K23"/>
  <sheetViews>
    <sheetView showGridLines="0" zoomScale="60" zoomScaleNormal="60" workbookViewId="0">
      <selection activeCell="I14" sqref="I14:K15"/>
    </sheetView>
  </sheetViews>
  <sheetFormatPr defaultRowHeight="15" x14ac:dyDescent="0.25"/>
  <cols>
    <col min="1" max="1" width="2" style="1" customWidth="1"/>
    <col min="2" max="2" width="20.140625" style="1" customWidth="1"/>
    <col min="3" max="3" width="21.85546875" style="1" customWidth="1"/>
    <col min="4" max="4" width="7.85546875" style="1" customWidth="1"/>
    <col min="5" max="8" width="13.28515625" style="1" customWidth="1"/>
    <col min="9" max="11" width="14.140625" style="1" customWidth="1"/>
    <col min="12" max="16384" width="9.140625" style="1"/>
  </cols>
  <sheetData>
    <row r="1" spans="2:11" ht="7.5" customHeight="1" thickBot="1" x14ac:dyDescent="0.3">
      <c r="B1" s="2"/>
      <c r="C1" s="3"/>
      <c r="I1" s="3"/>
      <c r="J1" s="3"/>
      <c r="K1" s="3"/>
    </row>
    <row r="2" spans="2:11" ht="57" customHeight="1" thickBot="1" x14ac:dyDescent="0.3">
      <c r="B2" s="79" t="s">
        <v>35</v>
      </c>
      <c r="C2" s="80"/>
      <c r="D2" s="80"/>
      <c r="E2" s="80"/>
      <c r="F2" s="80"/>
      <c r="G2" s="80"/>
      <c r="H2" s="80"/>
      <c r="I2" s="80"/>
      <c r="J2" s="80"/>
      <c r="K2" s="81"/>
    </row>
    <row r="3" spans="2:11" ht="35.25" customHeight="1" x14ac:dyDescent="0.25">
      <c r="B3" s="82" t="s">
        <v>0</v>
      </c>
      <c r="C3" s="82"/>
      <c r="D3" s="12" t="s">
        <v>2</v>
      </c>
      <c r="E3" s="4">
        <v>2013</v>
      </c>
      <c r="F3" s="4">
        <v>2014</v>
      </c>
      <c r="G3" s="4">
        <v>2015</v>
      </c>
      <c r="H3" s="4">
        <v>2016</v>
      </c>
      <c r="I3" s="83" t="s">
        <v>15</v>
      </c>
      <c r="J3" s="84"/>
      <c r="K3" s="85"/>
    </row>
    <row r="4" spans="2:11" ht="35.25" customHeight="1" x14ac:dyDescent="0.25">
      <c r="B4" s="73" t="s">
        <v>18</v>
      </c>
      <c r="C4" s="74"/>
      <c r="D4" s="13" t="s">
        <v>24</v>
      </c>
      <c r="E4" s="5">
        <v>0.7</v>
      </c>
      <c r="F4" s="5">
        <v>0.75</v>
      </c>
      <c r="G4" s="5">
        <v>0.8</v>
      </c>
      <c r="H4" s="5">
        <v>0.82</v>
      </c>
      <c r="I4" s="77"/>
      <c r="J4" s="77"/>
      <c r="K4" s="77"/>
    </row>
    <row r="5" spans="2:11" ht="35.25" customHeight="1" x14ac:dyDescent="0.25">
      <c r="B5" s="75"/>
      <c r="C5" s="76"/>
      <c r="D5" s="14" t="s">
        <v>25</v>
      </c>
      <c r="E5" s="6">
        <v>0.8</v>
      </c>
      <c r="F5" s="6">
        <v>0.8</v>
      </c>
      <c r="G5" s="6">
        <v>0.82</v>
      </c>
      <c r="H5" s="15">
        <f>'Satisf. dos Clientes'!B16</f>
        <v>0.88636363636363635</v>
      </c>
      <c r="I5" s="78"/>
      <c r="J5" s="78"/>
      <c r="K5" s="78"/>
    </row>
    <row r="6" spans="2:11" ht="35.25" customHeight="1" x14ac:dyDescent="0.25">
      <c r="B6" s="73" t="s">
        <v>64</v>
      </c>
      <c r="C6" s="74"/>
      <c r="D6" s="13" t="s">
        <v>24</v>
      </c>
      <c r="E6" s="7">
        <v>0</v>
      </c>
      <c r="F6" s="7">
        <v>0</v>
      </c>
      <c r="G6" s="7">
        <v>0</v>
      </c>
      <c r="H6" s="7">
        <v>0</v>
      </c>
      <c r="I6" s="77"/>
      <c r="J6" s="77"/>
      <c r="K6" s="77"/>
    </row>
    <row r="7" spans="2:11" ht="35.25" customHeight="1" x14ac:dyDescent="0.25">
      <c r="B7" s="75"/>
      <c r="C7" s="76"/>
      <c r="D7" s="14" t="s">
        <v>25</v>
      </c>
      <c r="E7" s="6">
        <v>0.03</v>
      </c>
      <c r="F7" s="6">
        <v>0.03</v>
      </c>
      <c r="G7" s="6">
        <v>0.03</v>
      </c>
      <c r="H7" s="16">
        <f>'Reclamações de Clientes'!B16</f>
        <v>0</v>
      </c>
      <c r="I7" s="78"/>
      <c r="J7" s="78"/>
      <c r="K7" s="78"/>
    </row>
    <row r="8" spans="2:11" ht="35.25" customHeight="1" x14ac:dyDescent="0.25">
      <c r="B8" s="73" t="s">
        <v>19</v>
      </c>
      <c r="C8" s="74"/>
      <c r="D8" s="13" t="s">
        <v>24</v>
      </c>
      <c r="E8" s="7">
        <v>10</v>
      </c>
      <c r="F8" s="7">
        <v>11</v>
      </c>
      <c r="G8" s="7">
        <v>11</v>
      </c>
      <c r="H8" s="7">
        <v>11</v>
      </c>
      <c r="I8" s="77"/>
      <c r="J8" s="77"/>
      <c r="K8" s="77"/>
    </row>
    <row r="9" spans="2:11" ht="35.25" customHeight="1" x14ac:dyDescent="0.25">
      <c r="B9" s="75"/>
      <c r="C9" s="76"/>
      <c r="D9" s="14" t="s">
        <v>25</v>
      </c>
      <c r="E9" s="8">
        <v>10</v>
      </c>
      <c r="F9" s="8">
        <v>12</v>
      </c>
      <c r="G9" s="8">
        <v>14</v>
      </c>
      <c r="H9" s="17">
        <f>'Capac. Ministradas p. Colabor.'!B16</f>
        <v>9.8181818181818183</v>
      </c>
      <c r="I9" s="78"/>
      <c r="J9" s="78"/>
      <c r="K9" s="78"/>
    </row>
    <row r="10" spans="2:11" ht="35.25" customHeight="1" x14ac:dyDescent="0.25">
      <c r="B10" s="73" t="s">
        <v>20</v>
      </c>
      <c r="C10" s="74"/>
      <c r="D10" s="13" t="s">
        <v>24</v>
      </c>
      <c r="E10" s="7">
        <v>0</v>
      </c>
      <c r="F10" s="7">
        <v>0</v>
      </c>
      <c r="G10" s="7">
        <v>0</v>
      </c>
      <c r="H10" s="7">
        <v>0</v>
      </c>
      <c r="I10" s="77"/>
      <c r="J10" s="77"/>
      <c r="K10" s="77"/>
    </row>
    <row r="11" spans="2:11" ht="35.25" customHeight="1" x14ac:dyDescent="0.25">
      <c r="B11" s="75"/>
      <c r="C11" s="76"/>
      <c r="D11" s="14" t="s">
        <v>25</v>
      </c>
      <c r="E11" s="9">
        <v>0</v>
      </c>
      <c r="F11" s="9">
        <v>0</v>
      </c>
      <c r="G11" s="9">
        <v>0</v>
      </c>
      <c r="H11" s="18">
        <f>'Acid. com Colaboradores'!B16</f>
        <v>0.18181818181818182</v>
      </c>
      <c r="I11" s="78"/>
      <c r="J11" s="78"/>
      <c r="K11" s="78"/>
    </row>
    <row r="12" spans="2:11" ht="35.25" customHeight="1" x14ac:dyDescent="0.25">
      <c r="B12" s="73" t="s">
        <v>21</v>
      </c>
      <c r="C12" s="74"/>
      <c r="D12" s="13" t="s">
        <v>24</v>
      </c>
      <c r="E12" s="10">
        <v>100000</v>
      </c>
      <c r="F12" s="10">
        <v>120000</v>
      </c>
      <c r="G12" s="10">
        <v>130000</v>
      </c>
      <c r="H12" s="10">
        <v>140000</v>
      </c>
      <c r="I12" s="77"/>
      <c r="J12" s="77"/>
      <c r="K12" s="77"/>
    </row>
    <row r="13" spans="2:11" ht="35.25" customHeight="1" x14ac:dyDescent="0.25">
      <c r="B13" s="75"/>
      <c r="C13" s="76"/>
      <c r="D13" s="14" t="s">
        <v>25</v>
      </c>
      <c r="E13" s="11">
        <v>120000</v>
      </c>
      <c r="F13" s="11">
        <v>130000</v>
      </c>
      <c r="G13" s="11">
        <v>150000</v>
      </c>
      <c r="H13" s="19">
        <f>'Prod. no Trabalho'!B16</f>
        <v>21818.18181818182</v>
      </c>
      <c r="I13" s="78"/>
      <c r="J13" s="78"/>
      <c r="K13" s="78"/>
    </row>
    <row r="14" spans="2:11" ht="35.25" customHeight="1" x14ac:dyDescent="0.25">
      <c r="B14" s="73" t="s">
        <v>22</v>
      </c>
      <c r="C14" s="74"/>
      <c r="D14" s="13" t="s">
        <v>24</v>
      </c>
      <c r="E14" s="5">
        <v>0.05</v>
      </c>
      <c r="F14" s="5">
        <v>0.05</v>
      </c>
      <c r="G14" s="5">
        <v>7.0000000000000007E-2</v>
      </c>
      <c r="H14" s="5">
        <v>7.0000000000000007E-2</v>
      </c>
      <c r="I14" s="77"/>
      <c r="J14" s="77"/>
      <c r="K14" s="77"/>
    </row>
    <row r="15" spans="2:11" ht="35.25" customHeight="1" x14ac:dyDescent="0.25">
      <c r="B15" s="75"/>
      <c r="C15" s="76"/>
      <c r="D15" s="14" t="s">
        <v>25</v>
      </c>
      <c r="E15" s="6">
        <v>0.06</v>
      </c>
      <c r="F15" s="6">
        <v>6.5000000000000002E-2</v>
      </c>
      <c r="G15" s="6">
        <v>7.0000000000000007E-2</v>
      </c>
      <c r="H15" s="15">
        <f>'Margem de Lucro'!B16</f>
        <v>9.166666666666666E-2</v>
      </c>
      <c r="I15" s="78"/>
      <c r="J15" s="78"/>
      <c r="K15" s="78"/>
    </row>
    <row r="16" spans="2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sheetProtection password="ED68" sheet="1" objects="1" scenarios="1"/>
  <mergeCells count="15">
    <mergeCell ref="B10:C11"/>
    <mergeCell ref="I10:K11"/>
    <mergeCell ref="B12:C13"/>
    <mergeCell ref="I12:K13"/>
    <mergeCell ref="B14:C15"/>
    <mergeCell ref="I14:K15"/>
    <mergeCell ref="B8:C9"/>
    <mergeCell ref="I8:K9"/>
    <mergeCell ref="B2:K2"/>
    <mergeCell ref="B3:C3"/>
    <mergeCell ref="I3:K3"/>
    <mergeCell ref="B4:C5"/>
    <mergeCell ref="I4:K5"/>
    <mergeCell ref="B6:C7"/>
    <mergeCell ref="I6:K7"/>
  </mergeCells>
  <conditionalFormatting sqref="E5">
    <cfRule type="cellIs" dxfId="189" priority="90" operator="greaterThanOrEqual">
      <formula>$E$4</formula>
    </cfRule>
    <cfRule type="cellIs" dxfId="188" priority="89" operator="lessThan">
      <formula>$E$4</formula>
    </cfRule>
    <cfRule type="cellIs" priority="88" stopIfTrue="1" operator="equal">
      <formula>""</formula>
    </cfRule>
  </conditionalFormatting>
  <conditionalFormatting sqref="F5">
    <cfRule type="cellIs" dxfId="187" priority="87" operator="greaterThanOrEqual">
      <formula>$F$4</formula>
    </cfRule>
    <cfRule type="cellIs" dxfId="186" priority="86" operator="lessThan">
      <formula>$F$4</formula>
    </cfRule>
    <cfRule type="cellIs" priority="85" stopIfTrue="1" operator="equal">
      <formula>""</formula>
    </cfRule>
  </conditionalFormatting>
  <conditionalFormatting sqref="G5">
    <cfRule type="cellIs" dxfId="185" priority="84" operator="greaterThanOrEqual">
      <formula>$G$4</formula>
    </cfRule>
    <cfRule type="cellIs" dxfId="184" priority="83" operator="lessThan">
      <formula>$G$4</formula>
    </cfRule>
    <cfRule type="cellIs" priority="82" stopIfTrue="1" operator="equal">
      <formula>""</formula>
    </cfRule>
  </conditionalFormatting>
  <conditionalFormatting sqref="H5">
    <cfRule type="cellIs" dxfId="183" priority="81" operator="greaterThanOrEqual">
      <formula>$H$4</formula>
    </cfRule>
    <cfRule type="cellIs" dxfId="182" priority="80" operator="lessThan">
      <formula>$H$4</formula>
    </cfRule>
    <cfRule type="cellIs" priority="79" stopIfTrue="1" operator="equal">
      <formula>""</formula>
    </cfRule>
  </conditionalFormatting>
  <conditionalFormatting sqref="E7">
    <cfRule type="cellIs" dxfId="181" priority="66" operator="lessThanOrEqual">
      <formula>E$6</formula>
    </cfRule>
    <cfRule type="cellIs" dxfId="180" priority="65" operator="greaterThan">
      <formula>E$6</formula>
    </cfRule>
    <cfRule type="cellIs" priority="64" stopIfTrue="1" operator="equal">
      <formula>""</formula>
    </cfRule>
  </conditionalFormatting>
  <conditionalFormatting sqref="H7">
    <cfRule type="cellIs" dxfId="179" priority="54" operator="greaterThan">
      <formula>$H$6</formula>
    </cfRule>
    <cfRule type="cellIs" dxfId="178" priority="53" operator="lessThanOrEqual">
      <formula>$H$6</formula>
    </cfRule>
    <cfRule type="cellIs" priority="52" stopIfTrue="1" operator="equal">
      <formula>""</formula>
    </cfRule>
  </conditionalFormatting>
  <conditionalFormatting sqref="E9">
    <cfRule type="cellIs" dxfId="177" priority="51" operator="greaterThanOrEqual">
      <formula>$E$8</formula>
    </cfRule>
    <cfRule type="cellIs" dxfId="176" priority="50" operator="lessThan">
      <formula>$E$8</formula>
    </cfRule>
    <cfRule type="cellIs" priority="49" stopIfTrue="1" operator="equal">
      <formula>""</formula>
    </cfRule>
  </conditionalFormatting>
  <conditionalFormatting sqref="F9">
    <cfRule type="cellIs" dxfId="175" priority="48" operator="greaterThanOrEqual">
      <formula>$F$8</formula>
    </cfRule>
    <cfRule type="cellIs" dxfId="174" priority="47" operator="lessThan">
      <formula>$F$8</formula>
    </cfRule>
    <cfRule type="cellIs" priority="46" stopIfTrue="1" operator="equal">
      <formula>""</formula>
    </cfRule>
  </conditionalFormatting>
  <conditionalFormatting sqref="G9">
    <cfRule type="cellIs" dxfId="173" priority="45" operator="greaterThanOrEqual">
      <formula>$G$8</formula>
    </cfRule>
    <cfRule type="cellIs" dxfId="172" priority="44" operator="lessThan">
      <formula>$G$8</formula>
    </cfRule>
    <cfRule type="cellIs" priority="43" stopIfTrue="1" operator="equal">
      <formula>""</formula>
    </cfRule>
  </conditionalFormatting>
  <conditionalFormatting sqref="H9">
    <cfRule type="cellIs" dxfId="171" priority="42" operator="greaterThanOrEqual">
      <formula>$H$8</formula>
    </cfRule>
    <cfRule type="cellIs" dxfId="170" priority="41" operator="lessThan">
      <formula>$H$8</formula>
    </cfRule>
    <cfRule type="cellIs" priority="40" stopIfTrue="1" operator="equal">
      <formula>""</formula>
    </cfRule>
  </conditionalFormatting>
  <conditionalFormatting sqref="E11">
    <cfRule type="cellIs" priority="37" stopIfTrue="1" operator="equal">
      <formula>""</formula>
    </cfRule>
    <cfRule type="cellIs" dxfId="169" priority="38" operator="greaterThan">
      <formula>E$10</formula>
    </cfRule>
    <cfRule type="cellIs" dxfId="168" priority="39" operator="lessThanOrEqual">
      <formula>E$10</formula>
    </cfRule>
  </conditionalFormatting>
  <conditionalFormatting sqref="F11">
    <cfRule type="cellIs" priority="34" stopIfTrue="1" operator="equal">
      <formula>""</formula>
    </cfRule>
    <cfRule type="cellIs" dxfId="167" priority="35" operator="lessThanOrEqual">
      <formula>$F$10</formula>
    </cfRule>
    <cfRule type="cellIs" dxfId="166" priority="36" operator="greaterThan">
      <formula>$F$10</formula>
    </cfRule>
  </conditionalFormatting>
  <conditionalFormatting sqref="G11">
    <cfRule type="cellIs" priority="31" stopIfTrue="1" operator="equal">
      <formula>""</formula>
    </cfRule>
    <cfRule type="cellIs" dxfId="165" priority="32" operator="lessThanOrEqual">
      <formula>$G$10</formula>
    </cfRule>
    <cfRule type="cellIs" dxfId="164" priority="33" operator="greaterThan">
      <formula>$G$10</formula>
    </cfRule>
  </conditionalFormatting>
  <conditionalFormatting sqref="H11">
    <cfRule type="cellIs" priority="28" stopIfTrue="1" operator="equal">
      <formula>""</formula>
    </cfRule>
    <cfRule type="cellIs" dxfId="163" priority="29" operator="lessThanOrEqual">
      <formula>$H$10</formula>
    </cfRule>
    <cfRule type="cellIs" dxfId="162" priority="30" operator="greaterThan">
      <formula>$H$10</formula>
    </cfRule>
  </conditionalFormatting>
  <conditionalFormatting sqref="E13">
    <cfRule type="cellIs" priority="25" stopIfTrue="1" operator="equal">
      <formula>""</formula>
    </cfRule>
    <cfRule type="cellIs" dxfId="161" priority="26" operator="lessThan">
      <formula>$E$12</formula>
    </cfRule>
    <cfRule type="cellIs" dxfId="160" priority="27" operator="greaterThanOrEqual">
      <formula>$E$12</formula>
    </cfRule>
  </conditionalFormatting>
  <conditionalFormatting sqref="F13">
    <cfRule type="cellIs" priority="22" stopIfTrue="1" operator="equal">
      <formula>""</formula>
    </cfRule>
    <cfRule type="cellIs" dxfId="159" priority="23" operator="lessThan">
      <formula>$F$12</formula>
    </cfRule>
    <cfRule type="cellIs" dxfId="158" priority="24" operator="greaterThanOrEqual">
      <formula>$F$12</formula>
    </cfRule>
  </conditionalFormatting>
  <conditionalFormatting sqref="G13">
    <cfRule type="cellIs" priority="19" stopIfTrue="1" operator="equal">
      <formula>""</formula>
    </cfRule>
    <cfRule type="cellIs" dxfId="157" priority="20" operator="lessThan">
      <formula>$G$12</formula>
    </cfRule>
    <cfRule type="cellIs" dxfId="156" priority="21" operator="greaterThanOrEqual">
      <formula>$G$12</formula>
    </cfRule>
  </conditionalFormatting>
  <conditionalFormatting sqref="H13">
    <cfRule type="cellIs" priority="16" stopIfTrue="1" operator="equal">
      <formula>""</formula>
    </cfRule>
    <cfRule type="cellIs" dxfId="155" priority="17" operator="lessThan">
      <formula>$H$12</formula>
    </cfRule>
    <cfRule type="cellIs" dxfId="154" priority="18" operator="greaterThanOrEqual">
      <formula>$H$12</formula>
    </cfRule>
  </conditionalFormatting>
  <conditionalFormatting sqref="E15">
    <cfRule type="cellIs" priority="13" stopIfTrue="1" operator="equal">
      <formula>""</formula>
    </cfRule>
    <cfRule type="cellIs" dxfId="153" priority="14" operator="lessThan">
      <formula>$E$14</formula>
    </cfRule>
    <cfRule type="cellIs" dxfId="152" priority="15" operator="greaterThanOrEqual">
      <formula>$E$14</formula>
    </cfRule>
  </conditionalFormatting>
  <conditionalFormatting sqref="F15">
    <cfRule type="cellIs" priority="10" stopIfTrue="1" operator="equal">
      <formula>""</formula>
    </cfRule>
    <cfRule type="cellIs" dxfId="151" priority="11" operator="lessThan">
      <formula>$F$14</formula>
    </cfRule>
    <cfRule type="cellIs" dxfId="150" priority="12" operator="greaterThanOrEqual">
      <formula>$F$14</formula>
    </cfRule>
  </conditionalFormatting>
  <conditionalFormatting sqref="G15">
    <cfRule type="cellIs" priority="7" stopIfTrue="1" operator="equal">
      <formula>""</formula>
    </cfRule>
    <cfRule type="cellIs" dxfId="149" priority="8" operator="lessThan">
      <formula>$G$14</formula>
    </cfRule>
    <cfRule type="cellIs" dxfId="148" priority="9" operator="greaterThanOrEqual">
      <formula>$G$14</formula>
    </cfRule>
  </conditionalFormatting>
  <conditionalFormatting sqref="H15">
    <cfRule type="cellIs" priority="4" stopIfTrue="1" operator="equal">
      <formula>""</formula>
    </cfRule>
    <cfRule type="cellIs" dxfId="147" priority="5" operator="lessThan">
      <formula>$H$14</formula>
    </cfRule>
    <cfRule type="cellIs" dxfId="146" priority="6" operator="greaterThanOrEqual">
      <formula>$H$14</formula>
    </cfRule>
  </conditionalFormatting>
  <conditionalFormatting sqref="F7:G7">
    <cfRule type="cellIs" priority="1" stopIfTrue="1" operator="equal">
      <formula>""</formula>
    </cfRule>
    <cfRule type="cellIs" dxfId="145" priority="2" operator="greaterThan">
      <formula>F$6</formula>
    </cfRule>
    <cfRule type="cellIs" dxfId="144" priority="3" operator="lessThanOrEqual">
      <formula>F$6</formula>
    </cfRule>
  </conditionalFormatting>
  <hyperlinks>
    <hyperlink ref="B4:C5" location="'Satisf. dos Clientes'!A1" display="Satisfação dos Clientes"/>
    <hyperlink ref="B6:C7" location="'Reclamações de Clientes'!A1" display="Reclamações de Clientes"/>
    <hyperlink ref="B8:C9" location="'Capac. Ministradas p. Colabor.'!A1" display="Capacitações Ministradas para os Colaboradores"/>
    <hyperlink ref="B10:C11" location="'Acid. com Colaboradores'!A1" display="Acidentes com Colaboradores"/>
    <hyperlink ref="B12:C13" location="'Prod. no Trabalho'!A1" display="Produtividade no Trabalho"/>
    <hyperlink ref="B14:C15" location="'Margem de Lucro'!A1" display="Margem de Lucro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S23"/>
  <sheetViews>
    <sheetView showGridLines="0" zoomScale="60" zoomScaleNormal="60" workbookViewId="0">
      <selection activeCell="W16" sqref="W16"/>
    </sheetView>
  </sheetViews>
  <sheetFormatPr defaultRowHeight="15" x14ac:dyDescent="0.25"/>
  <cols>
    <col min="1" max="1" width="1.28515625" style="1" customWidth="1"/>
    <col min="2" max="2" width="20.140625" style="1" customWidth="1"/>
    <col min="3" max="3" width="21.85546875" style="1" customWidth="1"/>
    <col min="4" max="4" width="9.140625" style="1" customWidth="1"/>
    <col min="5" max="16" width="11.85546875" style="1" customWidth="1"/>
    <col min="17" max="19" width="10.7109375" style="1" customWidth="1"/>
    <col min="20" max="16384" width="9.140625" style="1"/>
  </cols>
  <sheetData>
    <row r="1" spans="2:19" ht="6.75" customHeight="1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9" ht="57" customHeight="1" thickBot="1" x14ac:dyDescent="0.3">
      <c r="B2" s="79" t="s">
        <v>36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2:19" ht="35.25" customHeight="1" x14ac:dyDescent="0.25">
      <c r="B3" s="82" t="s">
        <v>0</v>
      </c>
      <c r="C3" s="82"/>
      <c r="D3" s="22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83" t="s">
        <v>15</v>
      </c>
      <c r="R3" s="84"/>
      <c r="S3" s="85"/>
    </row>
    <row r="4" spans="2:19" ht="35.25" customHeight="1" x14ac:dyDescent="0.25">
      <c r="B4" s="73" t="s">
        <v>18</v>
      </c>
      <c r="C4" s="74"/>
      <c r="D4" s="23" t="s">
        <v>16</v>
      </c>
      <c r="E4" s="5">
        <v>0.82</v>
      </c>
      <c r="F4" s="5">
        <v>0.82</v>
      </c>
      <c r="G4" s="5">
        <v>0.82</v>
      </c>
      <c r="H4" s="5">
        <v>0.82</v>
      </c>
      <c r="I4" s="5">
        <v>0.82</v>
      </c>
      <c r="J4" s="5">
        <v>0.82</v>
      </c>
      <c r="K4" s="5">
        <v>0.82</v>
      </c>
      <c r="L4" s="5">
        <v>0.82</v>
      </c>
      <c r="M4" s="5">
        <v>0.82</v>
      </c>
      <c r="N4" s="5">
        <v>0.82</v>
      </c>
      <c r="O4" s="5">
        <v>0.82</v>
      </c>
      <c r="P4" s="5">
        <v>0.82</v>
      </c>
      <c r="Q4" s="77"/>
      <c r="R4" s="77"/>
      <c r="S4" s="77"/>
    </row>
    <row r="5" spans="2:19" ht="35.25" customHeight="1" x14ac:dyDescent="0.25">
      <c r="B5" s="75"/>
      <c r="C5" s="76"/>
      <c r="D5" s="24" t="s">
        <v>17</v>
      </c>
      <c r="E5" s="26">
        <f>'Satisf. dos Clientes'!C16</f>
        <v>0.9</v>
      </c>
      <c r="F5" s="27">
        <f>'Satisf. dos Clientes'!D16</f>
        <v>0.875</v>
      </c>
      <c r="G5" s="27" t="str">
        <f>'Satisf. dos Clientes'!E16</f>
        <v/>
      </c>
      <c r="H5" s="27" t="str">
        <f>'Satisf. dos Clientes'!F16</f>
        <v/>
      </c>
      <c r="I5" s="27" t="str">
        <f>'Satisf. dos Clientes'!G16</f>
        <v/>
      </c>
      <c r="J5" s="27" t="str">
        <f>'Satisf. dos Clientes'!H16</f>
        <v/>
      </c>
      <c r="K5" s="27" t="str">
        <f>'Satisf. dos Clientes'!I16</f>
        <v/>
      </c>
      <c r="L5" s="27" t="str">
        <f>'Satisf. dos Clientes'!J16</f>
        <v/>
      </c>
      <c r="M5" s="27" t="str">
        <f>'Satisf. dos Clientes'!K16</f>
        <v/>
      </c>
      <c r="N5" s="27" t="str">
        <f>'Satisf. dos Clientes'!L16</f>
        <v/>
      </c>
      <c r="O5" s="27" t="str">
        <f>'Satisf. dos Clientes'!M16</f>
        <v/>
      </c>
      <c r="P5" s="27" t="str">
        <f>'Satisf. dos Clientes'!N16</f>
        <v/>
      </c>
      <c r="Q5" s="78"/>
      <c r="R5" s="78"/>
      <c r="S5" s="78"/>
    </row>
    <row r="6" spans="2:19" ht="35.25" customHeight="1" x14ac:dyDescent="0.25">
      <c r="B6" s="73" t="s">
        <v>64</v>
      </c>
      <c r="C6" s="74"/>
      <c r="D6" s="23" t="s">
        <v>16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77"/>
      <c r="R6" s="77"/>
      <c r="S6" s="77"/>
    </row>
    <row r="7" spans="2:19" ht="35.25" customHeight="1" x14ac:dyDescent="0.25">
      <c r="B7" s="75"/>
      <c r="C7" s="76"/>
      <c r="D7" s="24" t="s">
        <v>17</v>
      </c>
      <c r="E7" s="28">
        <f>'Reclamações de Clientes'!C16</f>
        <v>0</v>
      </c>
      <c r="F7" s="28">
        <f>'Reclamações de Clientes'!D16</f>
        <v>0</v>
      </c>
      <c r="G7" s="28" t="str">
        <f>'Reclamações de Clientes'!E16</f>
        <v/>
      </c>
      <c r="H7" s="28" t="str">
        <f>'Reclamações de Clientes'!F16</f>
        <v/>
      </c>
      <c r="I7" s="28" t="str">
        <f>'Reclamações de Clientes'!G16</f>
        <v/>
      </c>
      <c r="J7" s="28" t="str">
        <f>'Reclamações de Clientes'!H16</f>
        <v/>
      </c>
      <c r="K7" s="28" t="str">
        <f>'Reclamações de Clientes'!I16</f>
        <v/>
      </c>
      <c r="L7" s="28" t="str">
        <f>'Reclamações de Clientes'!J16</f>
        <v/>
      </c>
      <c r="M7" s="28" t="str">
        <f>'Reclamações de Clientes'!K16</f>
        <v/>
      </c>
      <c r="N7" s="28" t="str">
        <f>'Reclamações de Clientes'!L16</f>
        <v/>
      </c>
      <c r="O7" s="28" t="str">
        <f>'Reclamações de Clientes'!M16</f>
        <v/>
      </c>
      <c r="P7" s="28" t="str">
        <f>'Reclamações de Clientes'!N16</f>
        <v/>
      </c>
      <c r="Q7" s="78"/>
      <c r="R7" s="78"/>
      <c r="S7" s="78"/>
    </row>
    <row r="8" spans="2:19" ht="35.25" customHeight="1" x14ac:dyDescent="0.25">
      <c r="B8" s="73" t="s">
        <v>19</v>
      </c>
      <c r="C8" s="74"/>
      <c r="D8" s="23" t="s">
        <v>16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7"/>
      <c r="R8" s="77"/>
      <c r="S8" s="77"/>
    </row>
    <row r="9" spans="2:19" ht="35.25" customHeight="1" x14ac:dyDescent="0.25">
      <c r="B9" s="75"/>
      <c r="C9" s="76"/>
      <c r="D9" s="24" t="s">
        <v>17</v>
      </c>
      <c r="E9" s="29">
        <f>'Capac. Ministradas p. Colabor.'!C16</f>
        <v>4.8</v>
      </c>
      <c r="F9" s="29">
        <f>'Capac. Ministradas p. Colabor.'!D16</f>
        <v>5</v>
      </c>
      <c r="G9" s="29" t="str">
        <f>'Capac. Ministradas p. Colabor.'!E16</f>
        <v/>
      </c>
      <c r="H9" s="29" t="str">
        <f>'Capac. Ministradas p. Colabor.'!F16</f>
        <v/>
      </c>
      <c r="I9" s="29" t="str">
        <f>'Capac. Ministradas p. Colabor.'!G16</f>
        <v/>
      </c>
      <c r="J9" s="29" t="str">
        <f>'Capac. Ministradas p. Colabor.'!H16</f>
        <v/>
      </c>
      <c r="K9" s="29" t="str">
        <f>'Capac. Ministradas p. Colabor.'!I16</f>
        <v/>
      </c>
      <c r="L9" s="29" t="str">
        <f>'Capac. Ministradas p. Colabor.'!J16</f>
        <v/>
      </c>
      <c r="M9" s="29" t="str">
        <f>'Capac. Ministradas p. Colabor.'!K16</f>
        <v/>
      </c>
      <c r="N9" s="29" t="str">
        <f>'Capac. Ministradas p. Colabor.'!L16</f>
        <v/>
      </c>
      <c r="O9" s="29" t="str">
        <f>'Capac. Ministradas p. Colabor.'!M16</f>
        <v/>
      </c>
      <c r="P9" s="29" t="str">
        <f>'Capac. Ministradas p. Colabor.'!N16</f>
        <v/>
      </c>
      <c r="Q9" s="78"/>
      <c r="R9" s="78"/>
      <c r="S9" s="78"/>
    </row>
    <row r="10" spans="2:19" ht="35.25" customHeight="1" x14ac:dyDescent="0.25">
      <c r="B10" s="73" t="s">
        <v>20</v>
      </c>
      <c r="C10" s="74"/>
      <c r="D10" s="23" t="s">
        <v>16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7"/>
      <c r="R10" s="77"/>
      <c r="S10" s="77"/>
    </row>
    <row r="11" spans="2:19" ht="35.25" customHeight="1" x14ac:dyDescent="0.25">
      <c r="B11" s="75"/>
      <c r="C11" s="76"/>
      <c r="D11" s="24" t="s">
        <v>17</v>
      </c>
      <c r="E11" s="17">
        <f>'Acid. com Colaboradores'!C16</f>
        <v>0.2</v>
      </c>
      <c r="F11" s="17">
        <f>'Acid. com Colaboradores'!D16</f>
        <v>0</v>
      </c>
      <c r="G11" s="17" t="str">
        <f>'Acid. com Colaboradores'!E16</f>
        <v/>
      </c>
      <c r="H11" s="17" t="str">
        <f>'Acid. com Colaboradores'!F16</f>
        <v/>
      </c>
      <c r="I11" s="17" t="str">
        <f>'Acid. com Colaboradores'!G16</f>
        <v/>
      </c>
      <c r="J11" s="17" t="str">
        <f>'Acid. com Colaboradores'!H16</f>
        <v/>
      </c>
      <c r="K11" s="17" t="str">
        <f>'Acid. com Colaboradores'!I16</f>
        <v/>
      </c>
      <c r="L11" s="17" t="str">
        <f>'Acid. com Colaboradores'!J16</f>
        <v/>
      </c>
      <c r="M11" s="17" t="str">
        <f>'Acid. com Colaboradores'!K16</f>
        <v/>
      </c>
      <c r="N11" s="17" t="str">
        <f>'Acid. com Colaboradores'!L16</f>
        <v/>
      </c>
      <c r="O11" s="17" t="str">
        <f>'Acid. com Colaboradores'!M16</f>
        <v/>
      </c>
      <c r="P11" s="17" t="str">
        <f>'Acid. com Colaboradores'!N16</f>
        <v/>
      </c>
      <c r="Q11" s="78"/>
      <c r="R11" s="78"/>
      <c r="S11" s="78"/>
    </row>
    <row r="12" spans="2:19" ht="35.25" customHeight="1" x14ac:dyDescent="0.25">
      <c r="B12" s="73" t="s">
        <v>21</v>
      </c>
      <c r="C12" s="74"/>
      <c r="D12" s="23" t="s">
        <v>16</v>
      </c>
      <c r="E12" s="10">
        <v>10000</v>
      </c>
      <c r="F12" s="10">
        <v>10000</v>
      </c>
      <c r="G12" s="10">
        <v>10000</v>
      </c>
      <c r="H12" s="10">
        <v>10000</v>
      </c>
      <c r="I12" s="10">
        <v>10000</v>
      </c>
      <c r="J12" s="10">
        <v>10000</v>
      </c>
      <c r="K12" s="10">
        <v>10000</v>
      </c>
      <c r="L12" s="10">
        <v>10000</v>
      </c>
      <c r="M12" s="10">
        <v>10000</v>
      </c>
      <c r="N12" s="10">
        <v>10000</v>
      </c>
      <c r="O12" s="10">
        <v>10000</v>
      </c>
      <c r="P12" s="10">
        <v>10000</v>
      </c>
      <c r="Q12" s="77"/>
      <c r="R12" s="77"/>
      <c r="S12" s="77"/>
    </row>
    <row r="13" spans="2:19" ht="35.25" customHeight="1" x14ac:dyDescent="0.25">
      <c r="B13" s="75"/>
      <c r="C13" s="76"/>
      <c r="D13" s="24" t="s">
        <v>17</v>
      </c>
      <c r="E13" s="30">
        <f>'Prod. no Trabalho'!C16</f>
        <v>12000</v>
      </c>
      <c r="F13" s="30">
        <f>'Prod. no Trabalho'!D16</f>
        <v>10000</v>
      </c>
      <c r="G13" s="30" t="str">
        <f>'Prod. no Trabalho'!E16</f>
        <v/>
      </c>
      <c r="H13" s="30" t="str">
        <f>'Prod. no Trabalho'!F16</f>
        <v/>
      </c>
      <c r="I13" s="30" t="str">
        <f>'Prod. no Trabalho'!G16</f>
        <v/>
      </c>
      <c r="J13" s="30" t="str">
        <f>'Prod. no Trabalho'!H16</f>
        <v/>
      </c>
      <c r="K13" s="30" t="str">
        <f>'Prod. no Trabalho'!I16</f>
        <v/>
      </c>
      <c r="L13" s="30" t="str">
        <f>'Prod. no Trabalho'!J16</f>
        <v/>
      </c>
      <c r="M13" s="30" t="str">
        <f>'Prod. no Trabalho'!K16</f>
        <v/>
      </c>
      <c r="N13" s="30" t="str">
        <f>'Prod. no Trabalho'!L16</f>
        <v/>
      </c>
      <c r="O13" s="30" t="str">
        <f>'Prod. no Trabalho'!M16</f>
        <v/>
      </c>
      <c r="P13" s="30" t="str">
        <f>'Prod. no Trabalho'!N16</f>
        <v/>
      </c>
      <c r="Q13" s="78"/>
      <c r="R13" s="78"/>
      <c r="S13" s="78"/>
    </row>
    <row r="14" spans="2:19" ht="35.25" customHeight="1" x14ac:dyDescent="0.25">
      <c r="B14" s="73" t="s">
        <v>22</v>
      </c>
      <c r="C14" s="74"/>
      <c r="D14" s="23" t="s">
        <v>16</v>
      </c>
      <c r="E14" s="5">
        <v>7.0000000000000007E-2</v>
      </c>
      <c r="F14" s="5">
        <v>7.0000000000000007E-2</v>
      </c>
      <c r="G14" s="5">
        <v>7.0000000000000007E-2</v>
      </c>
      <c r="H14" s="5">
        <v>7.0000000000000007E-2</v>
      </c>
      <c r="I14" s="5">
        <v>7.0000000000000007E-2</v>
      </c>
      <c r="J14" s="5">
        <v>7.0000000000000007E-2</v>
      </c>
      <c r="K14" s="5">
        <v>7.0000000000000007E-2</v>
      </c>
      <c r="L14" s="5">
        <v>7.0000000000000007E-2</v>
      </c>
      <c r="M14" s="5">
        <v>7.0000000000000007E-2</v>
      </c>
      <c r="N14" s="5">
        <v>7.0000000000000007E-2</v>
      </c>
      <c r="O14" s="5">
        <v>7.0000000000000007E-2</v>
      </c>
      <c r="P14" s="5">
        <v>7.0000000000000007E-2</v>
      </c>
      <c r="Q14" s="77"/>
      <c r="R14" s="77"/>
      <c r="S14" s="77"/>
    </row>
    <row r="15" spans="2:19" ht="35.25" customHeight="1" x14ac:dyDescent="0.25">
      <c r="B15" s="75"/>
      <c r="C15" s="76"/>
      <c r="D15" s="24" t="s">
        <v>17</v>
      </c>
      <c r="E15" s="26">
        <f>'Margem de Lucro'!C16</f>
        <v>8.3333333333333329E-2</v>
      </c>
      <c r="F15" s="26">
        <f>'Margem de Lucro'!D16</f>
        <v>0.1</v>
      </c>
      <c r="G15" s="26" t="str">
        <f>'Margem de Lucro'!E16</f>
        <v/>
      </c>
      <c r="H15" s="26" t="str">
        <f>'Margem de Lucro'!F16</f>
        <v/>
      </c>
      <c r="I15" s="26" t="str">
        <f>'Margem de Lucro'!G16</f>
        <v/>
      </c>
      <c r="J15" s="26" t="str">
        <f>'Margem de Lucro'!H16</f>
        <v/>
      </c>
      <c r="K15" s="26" t="str">
        <f>'Margem de Lucro'!I16</f>
        <v/>
      </c>
      <c r="L15" s="26" t="str">
        <f>'Margem de Lucro'!J16</f>
        <v/>
      </c>
      <c r="M15" s="26" t="str">
        <f>'Margem de Lucro'!K16</f>
        <v/>
      </c>
      <c r="N15" s="26" t="str">
        <f>'Margem de Lucro'!L16</f>
        <v/>
      </c>
      <c r="O15" s="26" t="str">
        <f>'Margem de Lucro'!M16</f>
        <v/>
      </c>
      <c r="P15" s="26" t="str">
        <f>'Margem de Lucro'!N16</f>
        <v/>
      </c>
      <c r="Q15" s="78"/>
      <c r="R15" s="78"/>
      <c r="S15" s="78"/>
    </row>
    <row r="16" spans="2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sheetProtection password="ED68" sheet="1" objects="1" scenarios="1"/>
  <mergeCells count="15">
    <mergeCell ref="Q8:S9"/>
    <mergeCell ref="B10:C11"/>
    <mergeCell ref="Q10:S11"/>
    <mergeCell ref="B8:C9"/>
    <mergeCell ref="B14:C15"/>
    <mergeCell ref="Q14:S15"/>
    <mergeCell ref="B12:C13"/>
    <mergeCell ref="Q12:S13"/>
    <mergeCell ref="B6:C7"/>
    <mergeCell ref="Q6:S7"/>
    <mergeCell ref="B2:S2"/>
    <mergeCell ref="B3:C3"/>
    <mergeCell ref="Q3:S3"/>
    <mergeCell ref="B4:C5"/>
    <mergeCell ref="Q4:S5"/>
  </mergeCells>
  <conditionalFormatting sqref="E5">
    <cfRule type="cellIs" priority="313" stopIfTrue="1" operator="equal">
      <formula>""</formula>
    </cfRule>
    <cfRule type="cellIs" dxfId="143" priority="314" operator="lessThan">
      <formula>E$4</formula>
    </cfRule>
    <cfRule type="cellIs" dxfId="142" priority="315" operator="greaterThanOrEqual">
      <formula>E$4</formula>
    </cfRule>
  </conditionalFormatting>
  <conditionalFormatting sqref="F5">
    <cfRule type="cellIs" priority="295" stopIfTrue="1" operator="equal">
      <formula>""</formula>
    </cfRule>
    <cfRule type="cellIs" dxfId="141" priority="296" operator="lessThan">
      <formula>F$4</formula>
    </cfRule>
    <cfRule type="cellIs" dxfId="140" priority="297" operator="greaterThanOrEqual">
      <formula>F$4</formula>
    </cfRule>
  </conditionalFormatting>
  <conditionalFormatting sqref="G5">
    <cfRule type="cellIs" priority="292" stopIfTrue="1" operator="equal">
      <formula>""</formula>
    </cfRule>
    <cfRule type="cellIs" dxfId="139" priority="293" operator="lessThan">
      <formula>G$4</formula>
    </cfRule>
    <cfRule type="cellIs" dxfId="138" priority="294" operator="greaterThanOrEqual">
      <formula>G$4</formula>
    </cfRule>
  </conditionalFormatting>
  <conditionalFormatting sqref="H5">
    <cfRule type="cellIs" priority="289" stopIfTrue="1" operator="equal">
      <formula>""</formula>
    </cfRule>
    <cfRule type="cellIs" dxfId="137" priority="290" operator="lessThan">
      <formula>H$4</formula>
    </cfRule>
    <cfRule type="cellIs" dxfId="136" priority="291" operator="greaterThanOrEqual">
      <formula>H$4</formula>
    </cfRule>
  </conditionalFormatting>
  <conditionalFormatting sqref="I5">
    <cfRule type="cellIs" priority="286" stopIfTrue="1" operator="equal">
      <formula>""</formula>
    </cfRule>
    <cfRule type="cellIs" dxfId="135" priority="287" operator="lessThan">
      <formula>I$4</formula>
    </cfRule>
    <cfRule type="cellIs" dxfId="134" priority="288" operator="greaterThanOrEqual">
      <formula>I$4</formula>
    </cfRule>
  </conditionalFormatting>
  <conditionalFormatting sqref="J5">
    <cfRule type="cellIs" priority="283" stopIfTrue="1" operator="equal">
      <formula>""</formula>
    </cfRule>
    <cfRule type="cellIs" dxfId="133" priority="284" operator="lessThan">
      <formula>J$4</formula>
    </cfRule>
    <cfRule type="cellIs" dxfId="132" priority="285" operator="greaterThanOrEqual">
      <formula>J$4</formula>
    </cfRule>
  </conditionalFormatting>
  <conditionalFormatting sqref="K5">
    <cfRule type="cellIs" priority="280" stopIfTrue="1" operator="equal">
      <formula>""</formula>
    </cfRule>
    <cfRule type="cellIs" dxfId="131" priority="281" operator="lessThan">
      <formula>K$4</formula>
    </cfRule>
    <cfRule type="cellIs" dxfId="130" priority="282" operator="greaterThanOrEqual">
      <formula>K$4</formula>
    </cfRule>
  </conditionalFormatting>
  <conditionalFormatting sqref="L5">
    <cfRule type="cellIs" priority="277" stopIfTrue="1" operator="equal">
      <formula>""</formula>
    </cfRule>
    <cfRule type="cellIs" dxfId="129" priority="278" operator="lessThan">
      <formula>L$4</formula>
    </cfRule>
    <cfRule type="cellIs" dxfId="128" priority="279" operator="greaterThanOrEqual">
      <formula>L$4</formula>
    </cfRule>
  </conditionalFormatting>
  <conditionalFormatting sqref="M5">
    <cfRule type="cellIs" priority="274" stopIfTrue="1" operator="equal">
      <formula>""</formula>
    </cfRule>
    <cfRule type="cellIs" dxfId="127" priority="275" operator="lessThan">
      <formula>M$4</formula>
    </cfRule>
    <cfRule type="cellIs" dxfId="126" priority="276" operator="greaterThanOrEqual">
      <formula>M$4</formula>
    </cfRule>
  </conditionalFormatting>
  <conditionalFormatting sqref="N5">
    <cfRule type="cellIs" priority="271" stopIfTrue="1" operator="equal">
      <formula>""</formula>
    </cfRule>
    <cfRule type="cellIs" dxfId="125" priority="272" operator="lessThan">
      <formula>N$4</formula>
    </cfRule>
    <cfRule type="cellIs" dxfId="124" priority="273" operator="greaterThanOrEqual">
      <formula>N$4</formula>
    </cfRule>
  </conditionalFormatting>
  <conditionalFormatting sqref="O5">
    <cfRule type="cellIs" priority="268" stopIfTrue="1" operator="equal">
      <formula>""</formula>
    </cfRule>
    <cfRule type="cellIs" dxfId="123" priority="269" operator="lessThan">
      <formula>O$4</formula>
    </cfRule>
    <cfRule type="cellIs" dxfId="122" priority="270" operator="greaterThanOrEqual">
      <formula>O$4</formula>
    </cfRule>
  </conditionalFormatting>
  <conditionalFormatting sqref="P5">
    <cfRule type="cellIs" priority="265" stopIfTrue="1" operator="equal">
      <formula>""</formula>
    </cfRule>
    <cfRule type="cellIs" dxfId="121" priority="266" operator="lessThan">
      <formula>P$4</formula>
    </cfRule>
    <cfRule type="cellIs" dxfId="120" priority="267" operator="greaterThanOrEqual">
      <formula>P$4</formula>
    </cfRule>
  </conditionalFormatting>
  <conditionalFormatting sqref="E9">
    <cfRule type="cellIs" priority="262" stopIfTrue="1" operator="equal">
      <formula>""</formula>
    </cfRule>
    <cfRule type="cellIs" dxfId="119" priority="263" operator="lessThan">
      <formula>E$8</formula>
    </cfRule>
    <cfRule type="cellIs" dxfId="118" priority="264" operator="greaterThanOrEqual">
      <formula>E$8</formula>
    </cfRule>
  </conditionalFormatting>
  <conditionalFormatting sqref="F9">
    <cfRule type="cellIs" priority="226" stopIfTrue="1" operator="equal">
      <formula>""</formula>
    </cfRule>
    <cfRule type="cellIs" dxfId="117" priority="227" operator="lessThan">
      <formula>F$8</formula>
    </cfRule>
    <cfRule type="cellIs" dxfId="116" priority="228" operator="greaterThanOrEqual">
      <formula>F$8</formula>
    </cfRule>
  </conditionalFormatting>
  <conditionalFormatting sqref="G9">
    <cfRule type="cellIs" priority="223" stopIfTrue="1" operator="equal">
      <formula>""</formula>
    </cfRule>
    <cfRule type="cellIs" dxfId="115" priority="224" operator="lessThan">
      <formula>G$8</formula>
    </cfRule>
    <cfRule type="cellIs" dxfId="114" priority="225" operator="greaterThanOrEqual">
      <formula>G$8</formula>
    </cfRule>
  </conditionalFormatting>
  <conditionalFormatting sqref="H9">
    <cfRule type="cellIs" priority="220" stopIfTrue="1" operator="equal">
      <formula>""</formula>
    </cfRule>
    <cfRule type="cellIs" dxfId="113" priority="221" operator="lessThan">
      <formula>H$8</formula>
    </cfRule>
    <cfRule type="cellIs" dxfId="112" priority="222" operator="greaterThanOrEqual">
      <formula>H$8</formula>
    </cfRule>
  </conditionalFormatting>
  <conditionalFormatting sqref="I9">
    <cfRule type="cellIs" priority="217" stopIfTrue="1" operator="equal">
      <formula>""</formula>
    </cfRule>
    <cfRule type="cellIs" dxfId="111" priority="218" operator="lessThan">
      <formula>I$8</formula>
    </cfRule>
    <cfRule type="cellIs" dxfId="110" priority="219" operator="greaterThanOrEqual">
      <formula>I$8</formula>
    </cfRule>
  </conditionalFormatting>
  <conditionalFormatting sqref="J9">
    <cfRule type="cellIs" priority="214" stopIfTrue="1" operator="equal">
      <formula>""</formula>
    </cfRule>
    <cfRule type="cellIs" dxfId="109" priority="215" operator="lessThan">
      <formula>J$8</formula>
    </cfRule>
    <cfRule type="cellIs" dxfId="108" priority="216" operator="greaterThanOrEqual">
      <formula>J$8</formula>
    </cfRule>
  </conditionalFormatting>
  <conditionalFormatting sqref="K9">
    <cfRule type="cellIs" priority="211" stopIfTrue="1" operator="equal">
      <formula>""</formula>
    </cfRule>
    <cfRule type="cellIs" dxfId="107" priority="212" operator="lessThan">
      <formula>K$8</formula>
    </cfRule>
    <cfRule type="cellIs" dxfId="106" priority="213" operator="greaterThanOrEqual">
      <formula>K$8</formula>
    </cfRule>
  </conditionalFormatting>
  <conditionalFormatting sqref="L9">
    <cfRule type="cellIs" priority="208" stopIfTrue="1" operator="equal">
      <formula>""</formula>
    </cfRule>
    <cfRule type="cellIs" dxfId="105" priority="209" operator="lessThan">
      <formula>L$8</formula>
    </cfRule>
    <cfRule type="cellIs" dxfId="104" priority="210" operator="greaterThanOrEqual">
      <formula>L$8</formula>
    </cfRule>
  </conditionalFormatting>
  <conditionalFormatting sqref="M9">
    <cfRule type="cellIs" priority="205" stopIfTrue="1" operator="equal">
      <formula>""</formula>
    </cfRule>
    <cfRule type="cellIs" dxfId="103" priority="206" operator="lessThan">
      <formula>M$8</formula>
    </cfRule>
    <cfRule type="cellIs" dxfId="102" priority="207" operator="greaterThanOrEqual">
      <formula>M$8</formula>
    </cfRule>
  </conditionalFormatting>
  <conditionalFormatting sqref="N9">
    <cfRule type="cellIs" priority="202" stopIfTrue="1" operator="equal">
      <formula>""</formula>
    </cfRule>
    <cfRule type="cellIs" dxfId="101" priority="203" operator="lessThan">
      <formula>N$8</formula>
    </cfRule>
    <cfRule type="cellIs" dxfId="100" priority="204" operator="greaterThanOrEqual">
      <formula>N$8</formula>
    </cfRule>
  </conditionalFormatting>
  <conditionalFormatting sqref="O9">
    <cfRule type="cellIs" priority="199" stopIfTrue="1" operator="equal">
      <formula>""</formula>
    </cfRule>
    <cfRule type="cellIs" dxfId="99" priority="200" operator="lessThan">
      <formula>O$8</formula>
    </cfRule>
    <cfRule type="cellIs" dxfId="98" priority="201" operator="greaterThanOrEqual">
      <formula>O$8</formula>
    </cfRule>
  </conditionalFormatting>
  <conditionalFormatting sqref="P9">
    <cfRule type="cellIs" priority="196" stopIfTrue="1" operator="equal">
      <formula>""</formula>
    </cfRule>
    <cfRule type="cellIs" dxfId="97" priority="197" operator="lessThan">
      <formula>P$8</formula>
    </cfRule>
    <cfRule type="cellIs" dxfId="96" priority="198" operator="greaterThanOrEqual">
      <formula>P$8</formula>
    </cfRule>
  </conditionalFormatting>
  <conditionalFormatting sqref="E11">
    <cfRule type="cellIs" priority="178" stopIfTrue="1" operator="equal">
      <formula>""</formula>
    </cfRule>
    <cfRule type="cellIs" dxfId="95" priority="179" operator="equal">
      <formula>E$10</formula>
    </cfRule>
    <cfRule type="cellIs" dxfId="94" priority="180" operator="greaterThan">
      <formula>E$10</formula>
    </cfRule>
  </conditionalFormatting>
  <conditionalFormatting sqref="F11">
    <cfRule type="cellIs" priority="175" stopIfTrue="1" operator="equal">
      <formula>""</formula>
    </cfRule>
    <cfRule type="cellIs" dxfId="93" priority="176" operator="equal">
      <formula>F$10</formula>
    </cfRule>
    <cfRule type="cellIs" dxfId="92" priority="177" operator="greaterThan">
      <formula>F$10</formula>
    </cfRule>
  </conditionalFormatting>
  <conditionalFormatting sqref="G11">
    <cfRule type="cellIs" priority="172" stopIfTrue="1" operator="equal">
      <formula>""</formula>
    </cfRule>
    <cfRule type="cellIs" dxfId="91" priority="173" operator="equal">
      <formula>G$10</formula>
    </cfRule>
    <cfRule type="cellIs" dxfId="90" priority="174" operator="greaterThan">
      <formula>G$10</formula>
    </cfRule>
  </conditionalFormatting>
  <conditionalFormatting sqref="H11">
    <cfRule type="cellIs" priority="169" stopIfTrue="1" operator="equal">
      <formula>""</formula>
    </cfRule>
    <cfRule type="cellIs" dxfId="89" priority="170" operator="equal">
      <formula>H$10</formula>
    </cfRule>
    <cfRule type="cellIs" dxfId="88" priority="171" operator="greaterThan">
      <formula>H$10</formula>
    </cfRule>
  </conditionalFormatting>
  <conditionalFormatting sqref="I11">
    <cfRule type="cellIs" priority="166" stopIfTrue="1" operator="equal">
      <formula>""</formula>
    </cfRule>
    <cfRule type="cellIs" dxfId="87" priority="167" operator="equal">
      <formula>I$10</formula>
    </cfRule>
    <cfRule type="cellIs" dxfId="86" priority="168" operator="greaterThan">
      <formula>I$10</formula>
    </cfRule>
  </conditionalFormatting>
  <conditionalFormatting sqref="J11">
    <cfRule type="cellIs" priority="163" stopIfTrue="1" operator="equal">
      <formula>""</formula>
    </cfRule>
    <cfRule type="cellIs" dxfId="85" priority="164" operator="equal">
      <formula>J$10</formula>
    </cfRule>
    <cfRule type="cellIs" dxfId="84" priority="165" operator="greaterThan">
      <formula>J$10</formula>
    </cfRule>
  </conditionalFormatting>
  <conditionalFormatting sqref="K11">
    <cfRule type="cellIs" priority="160" stopIfTrue="1" operator="equal">
      <formula>""</formula>
    </cfRule>
    <cfRule type="cellIs" dxfId="83" priority="161" operator="equal">
      <formula>K$10</formula>
    </cfRule>
    <cfRule type="cellIs" dxfId="82" priority="162" operator="greaterThan">
      <formula>K$10</formula>
    </cfRule>
  </conditionalFormatting>
  <conditionalFormatting sqref="L11">
    <cfRule type="cellIs" priority="157" stopIfTrue="1" operator="equal">
      <formula>""</formula>
    </cfRule>
    <cfRule type="cellIs" dxfId="81" priority="158" operator="equal">
      <formula>L$10</formula>
    </cfRule>
    <cfRule type="cellIs" dxfId="80" priority="159" operator="greaterThan">
      <formula>L$10</formula>
    </cfRule>
  </conditionalFormatting>
  <conditionalFormatting sqref="M11">
    <cfRule type="cellIs" priority="154" stopIfTrue="1" operator="equal">
      <formula>""</formula>
    </cfRule>
    <cfRule type="cellIs" dxfId="79" priority="155" operator="equal">
      <formula>M$10</formula>
    </cfRule>
    <cfRule type="cellIs" dxfId="78" priority="156" operator="greaterThan">
      <formula>M$10</formula>
    </cfRule>
  </conditionalFormatting>
  <conditionalFormatting sqref="N11">
    <cfRule type="cellIs" priority="151" stopIfTrue="1" operator="equal">
      <formula>""</formula>
    </cfRule>
    <cfRule type="cellIs" dxfId="77" priority="152" operator="equal">
      <formula>N$10</formula>
    </cfRule>
    <cfRule type="cellIs" dxfId="76" priority="153" operator="greaterThan">
      <formula>N$10</formula>
    </cfRule>
  </conditionalFormatting>
  <conditionalFormatting sqref="O11">
    <cfRule type="cellIs" priority="148" stopIfTrue="1" operator="equal">
      <formula>""</formula>
    </cfRule>
    <cfRule type="cellIs" dxfId="75" priority="149" operator="equal">
      <formula>O$10</formula>
    </cfRule>
    <cfRule type="cellIs" dxfId="74" priority="150" operator="greaterThan">
      <formula>O$10</formula>
    </cfRule>
  </conditionalFormatting>
  <conditionalFormatting sqref="P11">
    <cfRule type="cellIs" priority="145" stopIfTrue="1" operator="equal">
      <formula>""</formula>
    </cfRule>
    <cfRule type="cellIs" dxfId="73" priority="146" operator="equal">
      <formula>P$10</formula>
    </cfRule>
    <cfRule type="cellIs" dxfId="72" priority="147" operator="greaterThan">
      <formula>P$10</formula>
    </cfRule>
  </conditionalFormatting>
  <conditionalFormatting sqref="E13">
    <cfRule type="cellIs" priority="142" stopIfTrue="1" operator="equal">
      <formula>""</formula>
    </cfRule>
    <cfRule type="cellIs" dxfId="71" priority="143" operator="lessThan">
      <formula>E$12</formula>
    </cfRule>
    <cfRule type="cellIs" dxfId="70" priority="144" operator="greaterThanOrEqual">
      <formula>E$12</formula>
    </cfRule>
  </conditionalFormatting>
  <conditionalFormatting sqref="F13">
    <cfRule type="cellIs" priority="139" stopIfTrue="1" operator="equal">
      <formula>""</formula>
    </cfRule>
    <cfRule type="cellIs" dxfId="69" priority="140" operator="lessThan">
      <formula>F$12</formula>
    </cfRule>
    <cfRule type="cellIs" dxfId="68" priority="141" operator="greaterThanOrEqual">
      <formula>F$12</formula>
    </cfRule>
  </conditionalFormatting>
  <conditionalFormatting sqref="G13">
    <cfRule type="cellIs" priority="136" stopIfTrue="1" operator="equal">
      <formula>""</formula>
    </cfRule>
    <cfRule type="cellIs" dxfId="67" priority="137" operator="lessThan">
      <formula>G$12</formula>
    </cfRule>
    <cfRule type="cellIs" dxfId="66" priority="138" operator="greaterThanOrEqual">
      <formula>G$12</formula>
    </cfRule>
  </conditionalFormatting>
  <conditionalFormatting sqref="H13">
    <cfRule type="cellIs" priority="133" stopIfTrue="1" operator="equal">
      <formula>""</formula>
    </cfRule>
    <cfRule type="cellIs" dxfId="65" priority="134" operator="lessThan">
      <formula>H$12</formula>
    </cfRule>
    <cfRule type="cellIs" dxfId="64" priority="135" operator="greaterThanOrEqual">
      <formula>H$12</formula>
    </cfRule>
  </conditionalFormatting>
  <conditionalFormatting sqref="I13">
    <cfRule type="cellIs" priority="130" stopIfTrue="1" operator="equal">
      <formula>""</formula>
    </cfRule>
    <cfRule type="cellIs" dxfId="63" priority="131" operator="lessThan">
      <formula>I$12</formula>
    </cfRule>
    <cfRule type="cellIs" dxfId="62" priority="132" operator="greaterThanOrEqual">
      <formula>I$12</formula>
    </cfRule>
  </conditionalFormatting>
  <conditionalFormatting sqref="J13">
    <cfRule type="cellIs" priority="127" stopIfTrue="1" operator="equal">
      <formula>""</formula>
    </cfRule>
    <cfRule type="cellIs" dxfId="61" priority="128" operator="lessThan">
      <formula>J$12</formula>
    </cfRule>
    <cfRule type="cellIs" dxfId="60" priority="129" operator="greaterThanOrEqual">
      <formula>J$12</formula>
    </cfRule>
  </conditionalFormatting>
  <conditionalFormatting sqref="K13">
    <cfRule type="cellIs" priority="124" stopIfTrue="1" operator="equal">
      <formula>""</formula>
    </cfRule>
    <cfRule type="cellIs" dxfId="59" priority="125" operator="lessThan">
      <formula>K$12</formula>
    </cfRule>
    <cfRule type="cellIs" dxfId="58" priority="126" operator="greaterThanOrEqual">
      <formula>K$12</formula>
    </cfRule>
  </conditionalFormatting>
  <conditionalFormatting sqref="L13">
    <cfRule type="cellIs" priority="121" stopIfTrue="1" operator="equal">
      <formula>""</formula>
    </cfRule>
    <cfRule type="cellIs" dxfId="57" priority="122" operator="lessThan">
      <formula>L$12</formula>
    </cfRule>
    <cfRule type="cellIs" dxfId="56" priority="123" operator="greaterThanOrEqual">
      <formula>L$12</formula>
    </cfRule>
  </conditionalFormatting>
  <conditionalFormatting sqref="M13">
    <cfRule type="cellIs" priority="118" stopIfTrue="1" operator="equal">
      <formula>""</formula>
    </cfRule>
    <cfRule type="cellIs" dxfId="55" priority="119" operator="lessThan">
      <formula>M$12</formula>
    </cfRule>
    <cfRule type="cellIs" dxfId="54" priority="120" operator="greaterThanOrEqual">
      <formula>M$12</formula>
    </cfRule>
  </conditionalFormatting>
  <conditionalFormatting sqref="N13">
    <cfRule type="cellIs" priority="115" stopIfTrue="1" operator="equal">
      <formula>""</formula>
    </cfRule>
    <cfRule type="cellIs" dxfId="53" priority="116" operator="lessThan">
      <formula>N$12</formula>
    </cfRule>
    <cfRule type="cellIs" dxfId="52" priority="117" operator="greaterThanOrEqual">
      <formula>N$12</formula>
    </cfRule>
  </conditionalFormatting>
  <conditionalFormatting sqref="O13">
    <cfRule type="cellIs" priority="112" stopIfTrue="1" operator="equal">
      <formula>""</formula>
    </cfRule>
    <cfRule type="cellIs" dxfId="51" priority="113" operator="lessThan">
      <formula>O$12</formula>
    </cfRule>
    <cfRule type="cellIs" dxfId="50" priority="114" operator="greaterThanOrEqual">
      <formula>O$12</formula>
    </cfRule>
  </conditionalFormatting>
  <conditionalFormatting sqref="P13">
    <cfRule type="cellIs" priority="109" stopIfTrue="1" operator="equal">
      <formula>""</formula>
    </cfRule>
    <cfRule type="cellIs" dxfId="49" priority="110" operator="lessThan">
      <formula>P$12</formula>
    </cfRule>
    <cfRule type="cellIs" dxfId="48" priority="111" operator="greaterThanOrEqual">
      <formula>P$12</formula>
    </cfRule>
  </conditionalFormatting>
  <conditionalFormatting sqref="E15">
    <cfRule type="cellIs" priority="106" stopIfTrue="1" operator="equal">
      <formula>""</formula>
    </cfRule>
    <cfRule type="cellIs" dxfId="47" priority="107" operator="lessThan">
      <formula>E$14</formula>
    </cfRule>
    <cfRule type="cellIs" dxfId="46" priority="108" operator="greaterThanOrEqual">
      <formula>E$14</formula>
    </cfRule>
  </conditionalFormatting>
  <conditionalFormatting sqref="F15">
    <cfRule type="cellIs" priority="103" stopIfTrue="1" operator="equal">
      <formula>""</formula>
    </cfRule>
    <cfRule type="cellIs" dxfId="45" priority="104" operator="lessThan">
      <formula>F$14</formula>
    </cfRule>
    <cfRule type="cellIs" dxfId="44" priority="105" operator="greaterThanOrEqual">
      <formula>F$14</formula>
    </cfRule>
  </conditionalFormatting>
  <conditionalFormatting sqref="G15">
    <cfRule type="cellIs" priority="100" stopIfTrue="1" operator="equal">
      <formula>""</formula>
    </cfRule>
    <cfRule type="cellIs" dxfId="43" priority="101" operator="lessThan">
      <formula>G$14</formula>
    </cfRule>
    <cfRule type="cellIs" dxfId="42" priority="102" operator="greaterThanOrEqual">
      <formula>G$14</formula>
    </cfRule>
  </conditionalFormatting>
  <conditionalFormatting sqref="H15">
    <cfRule type="cellIs" priority="97" stopIfTrue="1" operator="equal">
      <formula>""</formula>
    </cfRule>
    <cfRule type="cellIs" dxfId="41" priority="98" operator="lessThan">
      <formula>H$14</formula>
    </cfRule>
    <cfRule type="cellIs" dxfId="40" priority="99" operator="greaterThanOrEqual">
      <formula>H$14</formula>
    </cfRule>
  </conditionalFormatting>
  <conditionalFormatting sqref="I15">
    <cfRule type="cellIs" priority="94" stopIfTrue="1" operator="equal">
      <formula>""</formula>
    </cfRule>
    <cfRule type="cellIs" dxfId="39" priority="95" operator="lessThan">
      <formula>I$14</formula>
    </cfRule>
    <cfRule type="cellIs" dxfId="38" priority="96" operator="greaterThanOrEqual">
      <formula>I$14</formula>
    </cfRule>
  </conditionalFormatting>
  <conditionalFormatting sqref="J15">
    <cfRule type="cellIs" priority="91" stopIfTrue="1" operator="equal">
      <formula>""</formula>
    </cfRule>
    <cfRule type="cellIs" dxfId="37" priority="92" operator="lessThan">
      <formula>J$14</formula>
    </cfRule>
    <cfRule type="cellIs" dxfId="36" priority="93" operator="greaterThanOrEqual">
      <formula>J$14</formula>
    </cfRule>
  </conditionalFormatting>
  <conditionalFormatting sqref="K15">
    <cfRule type="cellIs" priority="88" stopIfTrue="1" operator="equal">
      <formula>""</formula>
    </cfRule>
    <cfRule type="cellIs" dxfId="35" priority="89" operator="lessThan">
      <formula>K$14</formula>
    </cfRule>
    <cfRule type="cellIs" dxfId="34" priority="90" operator="greaterThanOrEqual">
      <formula>K$14</formula>
    </cfRule>
  </conditionalFormatting>
  <conditionalFormatting sqref="L15">
    <cfRule type="cellIs" priority="85" stopIfTrue="1" operator="equal">
      <formula>""</formula>
    </cfRule>
    <cfRule type="cellIs" dxfId="33" priority="86" operator="lessThan">
      <formula>L$14</formula>
    </cfRule>
    <cfRule type="cellIs" dxfId="32" priority="87" operator="greaterThanOrEqual">
      <formula>L$14</formula>
    </cfRule>
  </conditionalFormatting>
  <conditionalFormatting sqref="M15">
    <cfRule type="cellIs" priority="82" stopIfTrue="1" operator="equal">
      <formula>""</formula>
    </cfRule>
    <cfRule type="cellIs" dxfId="31" priority="83" operator="lessThan">
      <formula>M$14</formula>
    </cfRule>
    <cfRule type="cellIs" dxfId="30" priority="84" operator="greaterThanOrEqual">
      <formula>M$14</formula>
    </cfRule>
  </conditionalFormatting>
  <conditionalFormatting sqref="N15">
    <cfRule type="cellIs" priority="79" stopIfTrue="1" operator="equal">
      <formula>""</formula>
    </cfRule>
    <cfRule type="cellIs" dxfId="29" priority="80" operator="lessThan">
      <formula>N$14</formula>
    </cfRule>
    <cfRule type="cellIs" dxfId="28" priority="81" operator="greaterThanOrEqual">
      <formula>N$14</formula>
    </cfRule>
  </conditionalFormatting>
  <conditionalFormatting sqref="O15">
    <cfRule type="cellIs" priority="76" stopIfTrue="1" operator="equal">
      <formula>""</formula>
    </cfRule>
    <cfRule type="cellIs" dxfId="27" priority="77" operator="lessThan">
      <formula>O$14</formula>
    </cfRule>
    <cfRule type="cellIs" dxfId="26" priority="78" operator="greaterThanOrEqual">
      <formula>O$14</formula>
    </cfRule>
  </conditionalFormatting>
  <conditionalFormatting sqref="P15">
    <cfRule type="cellIs" priority="73" stopIfTrue="1" operator="equal">
      <formula>""</formula>
    </cfRule>
    <cfRule type="cellIs" dxfId="25" priority="74" operator="lessThan">
      <formula>P$14</formula>
    </cfRule>
    <cfRule type="cellIs" dxfId="24" priority="75" operator="greaterThanOrEqual">
      <formula>P$14</formula>
    </cfRule>
  </conditionalFormatting>
  <conditionalFormatting sqref="E7">
    <cfRule type="cellIs" dxfId="23" priority="36" operator="greaterThan">
      <formula>E$6</formula>
    </cfRule>
    <cfRule type="cellIs" dxfId="22" priority="35" operator="lessThanOrEqual">
      <formula>E$6</formula>
    </cfRule>
    <cfRule type="cellIs" priority="34" stopIfTrue="1" operator="equal">
      <formula>""</formula>
    </cfRule>
  </conditionalFormatting>
  <conditionalFormatting sqref="F7">
    <cfRule type="cellIs" priority="31" stopIfTrue="1" operator="equal">
      <formula>""</formula>
    </cfRule>
    <cfRule type="cellIs" dxfId="21" priority="32" operator="lessThanOrEqual">
      <formula>F$6</formula>
    </cfRule>
    <cfRule type="cellIs" dxfId="20" priority="33" operator="greaterThan">
      <formula>F$6</formula>
    </cfRule>
  </conditionalFormatting>
  <conditionalFormatting sqref="G7">
    <cfRule type="cellIs" priority="28" stopIfTrue="1" operator="equal">
      <formula>""</formula>
    </cfRule>
    <cfRule type="cellIs" dxfId="19" priority="29" operator="lessThanOrEqual">
      <formula>G$6</formula>
    </cfRule>
    <cfRule type="cellIs" dxfId="18" priority="30" operator="greaterThan">
      <formula>G$6</formula>
    </cfRule>
  </conditionalFormatting>
  <conditionalFormatting sqref="H7">
    <cfRule type="cellIs" priority="25" stopIfTrue="1" operator="equal">
      <formula>""</formula>
    </cfRule>
    <cfRule type="cellIs" dxfId="17" priority="26" operator="lessThanOrEqual">
      <formula>H$6</formula>
    </cfRule>
    <cfRule type="cellIs" dxfId="16" priority="27" operator="greaterThan">
      <formula>H$6</formula>
    </cfRule>
  </conditionalFormatting>
  <conditionalFormatting sqref="I7">
    <cfRule type="cellIs" priority="22" stopIfTrue="1" operator="equal">
      <formula>""</formula>
    </cfRule>
    <cfRule type="cellIs" dxfId="15" priority="23" operator="lessThanOrEqual">
      <formula>I$6</formula>
    </cfRule>
    <cfRule type="cellIs" dxfId="14" priority="24" operator="greaterThan">
      <formula>I$6</formula>
    </cfRule>
  </conditionalFormatting>
  <conditionalFormatting sqref="J7">
    <cfRule type="cellIs" priority="19" stopIfTrue="1" operator="equal">
      <formula>""</formula>
    </cfRule>
    <cfRule type="cellIs" dxfId="13" priority="20" operator="lessThanOrEqual">
      <formula>J$6</formula>
    </cfRule>
    <cfRule type="cellIs" dxfId="12" priority="21" operator="greaterThan">
      <formula>J$6</formula>
    </cfRule>
  </conditionalFormatting>
  <conditionalFormatting sqref="K7">
    <cfRule type="cellIs" priority="16" stopIfTrue="1" operator="equal">
      <formula>""</formula>
    </cfRule>
    <cfRule type="cellIs" dxfId="11" priority="17" operator="lessThanOrEqual">
      <formula>K$6</formula>
    </cfRule>
    <cfRule type="cellIs" dxfId="10" priority="18" operator="greaterThan">
      <formula>K$6</formula>
    </cfRule>
  </conditionalFormatting>
  <conditionalFormatting sqref="L7">
    <cfRule type="cellIs" priority="13" stopIfTrue="1" operator="equal">
      <formula>""</formula>
    </cfRule>
    <cfRule type="cellIs" dxfId="9" priority="14" operator="lessThanOrEqual">
      <formula>L$6</formula>
    </cfRule>
    <cfRule type="cellIs" dxfId="8" priority="15" operator="greaterThan">
      <formula>L$6</formula>
    </cfRule>
  </conditionalFormatting>
  <conditionalFormatting sqref="M7">
    <cfRule type="cellIs" priority="10" stopIfTrue="1" operator="equal">
      <formula>""</formula>
    </cfRule>
    <cfRule type="cellIs" dxfId="7" priority="11" operator="lessThanOrEqual">
      <formula>M$6</formula>
    </cfRule>
    <cfRule type="cellIs" dxfId="6" priority="12" operator="greaterThan">
      <formula>M$6</formula>
    </cfRule>
  </conditionalFormatting>
  <conditionalFormatting sqref="N7">
    <cfRule type="cellIs" priority="7" stopIfTrue="1" operator="equal">
      <formula>""</formula>
    </cfRule>
    <cfRule type="cellIs" dxfId="5" priority="8" operator="lessThanOrEqual">
      <formula>N$6</formula>
    </cfRule>
    <cfRule type="cellIs" dxfId="4" priority="9" operator="greaterThan">
      <formula>N$6</formula>
    </cfRule>
  </conditionalFormatting>
  <conditionalFormatting sqref="O7">
    <cfRule type="cellIs" priority="4" stopIfTrue="1" operator="equal">
      <formula>""</formula>
    </cfRule>
    <cfRule type="cellIs" dxfId="3" priority="5" operator="lessThanOrEqual">
      <formula>O$6</formula>
    </cfRule>
    <cfRule type="cellIs" dxfId="2" priority="6" operator="greaterThan">
      <formula>O$6</formula>
    </cfRule>
  </conditionalFormatting>
  <conditionalFormatting sqref="P7">
    <cfRule type="cellIs" priority="1" stopIfTrue="1" operator="equal">
      <formula>""</formula>
    </cfRule>
    <cfRule type="cellIs" dxfId="1" priority="2" operator="lessThanOrEqual">
      <formula>P$6</formula>
    </cfRule>
    <cfRule type="cellIs" dxfId="0" priority="3" operator="greaterThan">
      <formula>P$6</formula>
    </cfRule>
  </conditionalFormatting>
  <hyperlinks>
    <hyperlink ref="B4:C5" location="'Satisf. dos Clientes'!A1" display="Satisfação dos Clientes"/>
    <hyperlink ref="B6:C7" location="'Reclamações de Clientes'!A1" display="Reclamações de Clientes"/>
    <hyperlink ref="B8:C9" location="'Capac. Ministradas p. Colabor.'!A1" display="Capacitações Ministradas para os Colaboradores"/>
    <hyperlink ref="B10:C11" location="'Acid. com Colaboradores'!A1" display="Acidentes com Colaboradores"/>
    <hyperlink ref="B12:C13" location="'Prod. no Trabalho'!A1" display="Produtividade no Trabalho"/>
    <hyperlink ref="B14:C15" location="'Margem de Lucro'!A1" display="Margem de Lucro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80" zoomScaleNormal="80" workbookViewId="0">
      <selection activeCell="S14" sqref="S14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31.5" customHeight="1" x14ac:dyDescent="0.25">
      <c r="A2" s="37" t="s">
        <v>26</v>
      </c>
      <c r="B2" s="92" t="s">
        <v>60</v>
      </c>
      <c r="C2" s="93"/>
      <c r="D2" s="93"/>
      <c r="E2" s="94"/>
    </row>
    <row r="3" spans="1:14" ht="39.75" customHeight="1" x14ac:dyDescent="0.25">
      <c r="A3" s="38" t="s">
        <v>27</v>
      </c>
      <c r="B3" s="95" t="s">
        <v>61</v>
      </c>
      <c r="C3" s="96"/>
      <c r="D3" s="96"/>
      <c r="E3" s="97"/>
    </row>
    <row r="4" spans="1:14" ht="63" customHeight="1" x14ac:dyDescent="0.25">
      <c r="A4" s="38" t="s">
        <v>28</v>
      </c>
      <c r="B4" s="95" t="s">
        <v>68</v>
      </c>
      <c r="C4" s="96"/>
      <c r="D4" s="96"/>
      <c r="E4" s="97"/>
    </row>
    <row r="5" spans="1:14" ht="15.75" x14ac:dyDescent="0.25">
      <c r="A5" s="38" t="s">
        <v>29</v>
      </c>
      <c r="B5" s="98" t="s">
        <v>23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1.25" customHeight="1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26.25" customHeight="1" x14ac:dyDescent="0.25">
      <c r="A14" s="44" t="s">
        <v>62</v>
      </c>
      <c r="B14" s="45">
        <f>SUM(C14:N14)</f>
        <v>39</v>
      </c>
      <c r="C14" s="33">
        <v>18</v>
      </c>
      <c r="D14" s="34">
        <v>21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23.25" customHeight="1" x14ac:dyDescent="0.25">
      <c r="A15" s="46" t="s">
        <v>63</v>
      </c>
      <c r="B15" s="45">
        <f>SUM(C15:N15)</f>
        <v>44</v>
      </c>
      <c r="C15" s="35">
        <v>20</v>
      </c>
      <c r="D15" s="36">
        <v>24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39" thickBot="1" x14ac:dyDescent="0.3">
      <c r="A16" s="47" t="s">
        <v>67</v>
      </c>
      <c r="B16" s="48">
        <f>B14/B15</f>
        <v>0.88636363636363635</v>
      </c>
      <c r="C16" s="51">
        <f>IF(C15="","",(C14/C15))</f>
        <v>0.9</v>
      </c>
      <c r="D16" s="51">
        <f t="shared" ref="D16:F16" si="0">IF(D15="","",(D14/D15))</f>
        <v>0.875</v>
      </c>
      <c r="E16" s="51" t="str">
        <f t="shared" si="0"/>
        <v/>
      </c>
      <c r="F16" s="51" t="str">
        <f t="shared" si="0"/>
        <v/>
      </c>
      <c r="G16" s="51" t="str">
        <f>IF(G15="","",(G14/G15))</f>
        <v/>
      </c>
      <c r="H16" s="51" t="str">
        <f t="shared" ref="H16" si="1">IF(H15="","",(H14/H15))</f>
        <v/>
      </c>
      <c r="I16" s="51" t="str">
        <f t="shared" ref="I16" si="2">IF(I15="","",(I14/I15))</f>
        <v/>
      </c>
      <c r="J16" s="51" t="str">
        <f t="shared" ref="J16" si="3">IF(J15="","",(J14/J15))</f>
        <v/>
      </c>
      <c r="K16" s="51" t="str">
        <f t="shared" ref="K16" si="4">IF(K15="","",(K14/K15))</f>
        <v/>
      </c>
      <c r="L16" s="51" t="str">
        <f t="shared" ref="L16" si="5">IF(L15="","",(L14/L15))</f>
        <v/>
      </c>
      <c r="M16" s="51" t="str">
        <f t="shared" ref="M16" si="6">IF(M15="","",(M14/M15))</f>
        <v/>
      </c>
      <c r="N16" s="52" t="str">
        <f t="shared" ref="N16" si="7">IF(N15="","",(N14/N15))</f>
        <v/>
      </c>
    </row>
  </sheetData>
  <sheetProtection password="ED68" sheet="1" objects="1" scenarios="1"/>
  <mergeCells count="12">
    <mergeCell ref="B7:E7"/>
    <mergeCell ref="B8:E8"/>
    <mergeCell ref="B9:E9"/>
    <mergeCell ref="A11:N11"/>
    <mergeCell ref="B12:K12"/>
    <mergeCell ref="M12:N12"/>
    <mergeCell ref="B6:E6"/>
    <mergeCell ref="A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80" zoomScaleNormal="80" workbookViewId="0">
      <selection activeCell="P14" sqref="P14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31.5" customHeight="1" x14ac:dyDescent="0.25">
      <c r="A2" s="37" t="s">
        <v>26</v>
      </c>
      <c r="B2" s="92" t="s">
        <v>64</v>
      </c>
      <c r="C2" s="93"/>
      <c r="D2" s="93"/>
      <c r="E2" s="94"/>
    </row>
    <row r="3" spans="1:14" ht="39.75" customHeight="1" x14ac:dyDescent="0.25">
      <c r="A3" s="38" t="s">
        <v>27</v>
      </c>
      <c r="B3" s="95" t="s">
        <v>61</v>
      </c>
      <c r="C3" s="96"/>
      <c r="D3" s="96"/>
      <c r="E3" s="97"/>
    </row>
    <row r="4" spans="1:14" ht="49.5" customHeight="1" x14ac:dyDescent="0.25">
      <c r="A4" s="38" t="s">
        <v>28</v>
      </c>
      <c r="B4" s="113" t="s">
        <v>69</v>
      </c>
      <c r="C4" s="96"/>
      <c r="D4" s="96"/>
      <c r="E4" s="97"/>
    </row>
    <row r="5" spans="1:14" ht="15.75" x14ac:dyDescent="0.25">
      <c r="A5" s="38" t="s">
        <v>29</v>
      </c>
      <c r="B5" s="98" t="s">
        <v>23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1.25" customHeight="1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26.25" customHeight="1" x14ac:dyDescent="0.25">
      <c r="A14" s="44" t="s">
        <v>65</v>
      </c>
      <c r="B14" s="45">
        <f>SUM(C14:N14)</f>
        <v>0</v>
      </c>
      <c r="C14" s="33">
        <v>0</v>
      </c>
      <c r="D14" s="34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53"/>
    </row>
    <row r="15" spans="1:14" ht="23.25" customHeight="1" x14ac:dyDescent="0.25">
      <c r="A15" s="46" t="s">
        <v>66</v>
      </c>
      <c r="B15" s="45">
        <f>SUM(C15:N15)</f>
        <v>8</v>
      </c>
      <c r="C15" s="35">
        <v>6</v>
      </c>
      <c r="D15" s="36">
        <v>2</v>
      </c>
      <c r="E15" s="36"/>
      <c r="F15" s="36"/>
      <c r="G15" s="36"/>
      <c r="H15" s="36"/>
      <c r="I15" s="36"/>
      <c r="J15" s="36"/>
      <c r="K15" s="36"/>
      <c r="L15" s="36"/>
      <c r="M15" s="36"/>
      <c r="N15" s="54"/>
    </row>
    <row r="16" spans="1:14" ht="26.25" thickBot="1" x14ac:dyDescent="0.3">
      <c r="A16" s="47" t="s">
        <v>70</v>
      </c>
      <c r="B16" s="48">
        <f>B14/B15</f>
        <v>0</v>
      </c>
      <c r="C16" s="51">
        <f>IF(C15="","",(C14/C15))</f>
        <v>0</v>
      </c>
      <c r="D16" s="51">
        <f t="shared" ref="D16:N16" si="0">IF(D15="","",(D14/D15))</f>
        <v>0</v>
      </c>
      <c r="E16" s="51" t="str">
        <f t="shared" si="0"/>
        <v/>
      </c>
      <c r="F16" s="51" t="str">
        <f t="shared" si="0"/>
        <v/>
      </c>
      <c r="G16" s="51" t="str">
        <f t="shared" si="0"/>
        <v/>
      </c>
      <c r="H16" s="51" t="str">
        <f t="shared" si="0"/>
        <v/>
      </c>
      <c r="I16" s="51" t="str">
        <f t="shared" si="0"/>
        <v/>
      </c>
      <c r="J16" s="51" t="str">
        <f t="shared" si="0"/>
        <v/>
      </c>
      <c r="K16" s="51" t="str">
        <f t="shared" si="0"/>
        <v/>
      </c>
      <c r="L16" s="51" t="str">
        <f t="shared" si="0"/>
        <v/>
      </c>
      <c r="M16" s="51" t="str">
        <f t="shared" si="0"/>
        <v/>
      </c>
      <c r="N16" s="52" t="str">
        <f t="shared" si="0"/>
        <v/>
      </c>
    </row>
  </sheetData>
  <sheetProtection password="ED68" sheet="1" objects="1" scenarios="1"/>
  <mergeCells count="12">
    <mergeCell ref="B6:E6"/>
    <mergeCell ref="A1:E1"/>
    <mergeCell ref="B2:E2"/>
    <mergeCell ref="B3:E3"/>
    <mergeCell ref="B4:E4"/>
    <mergeCell ref="B5:E5"/>
    <mergeCell ref="B7:E7"/>
    <mergeCell ref="B8:E8"/>
    <mergeCell ref="B9:E9"/>
    <mergeCell ref="A11:N11"/>
    <mergeCell ref="B12:K12"/>
    <mergeCell ref="M12:N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80" zoomScaleNormal="80" workbookViewId="0">
      <selection activeCell="V18" sqref="V18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31.5" customHeight="1" x14ac:dyDescent="0.25">
      <c r="A2" s="37" t="s">
        <v>26</v>
      </c>
      <c r="B2" s="92" t="s">
        <v>56</v>
      </c>
      <c r="C2" s="93"/>
      <c r="D2" s="93"/>
      <c r="E2" s="94"/>
    </row>
    <row r="3" spans="1:14" ht="39.75" customHeight="1" x14ac:dyDescent="0.25">
      <c r="A3" s="38" t="s">
        <v>27</v>
      </c>
      <c r="B3" s="95" t="s">
        <v>59</v>
      </c>
      <c r="C3" s="96"/>
      <c r="D3" s="96"/>
      <c r="E3" s="97"/>
    </row>
    <row r="4" spans="1:14" ht="47.25" customHeight="1" x14ac:dyDescent="0.25">
      <c r="A4" s="38" t="s">
        <v>28</v>
      </c>
      <c r="B4" s="95" t="s">
        <v>78</v>
      </c>
      <c r="C4" s="96"/>
      <c r="D4" s="96"/>
      <c r="E4" s="97"/>
    </row>
    <row r="5" spans="1:14" ht="15.75" x14ac:dyDescent="0.25">
      <c r="A5" s="38" t="s">
        <v>29</v>
      </c>
      <c r="B5" s="98" t="s">
        <v>57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1.25" customHeight="1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29.25" customHeight="1" x14ac:dyDescent="0.25">
      <c r="A14" s="44" t="s">
        <v>79</v>
      </c>
      <c r="B14" s="45">
        <f>SUM(C14:N14)</f>
        <v>54</v>
      </c>
      <c r="C14" s="33">
        <v>24</v>
      </c>
      <c r="D14" s="34">
        <v>30</v>
      </c>
      <c r="E14" s="34"/>
      <c r="F14" s="34"/>
      <c r="G14" s="34"/>
      <c r="H14" s="34"/>
      <c r="I14" s="34"/>
      <c r="J14" s="34"/>
      <c r="K14" s="34"/>
      <c r="L14" s="34"/>
      <c r="M14" s="34"/>
      <c r="N14" s="53"/>
    </row>
    <row r="15" spans="1:14" ht="29.25" customHeight="1" x14ac:dyDescent="0.25">
      <c r="A15" s="46" t="s">
        <v>72</v>
      </c>
      <c r="B15" s="45">
        <f>AVERAGE(C15:N15)</f>
        <v>5.5</v>
      </c>
      <c r="C15" s="35">
        <v>5</v>
      </c>
      <c r="D15" s="36">
        <v>6</v>
      </c>
      <c r="E15" s="36"/>
      <c r="F15" s="36"/>
      <c r="G15" s="36"/>
      <c r="H15" s="36"/>
      <c r="I15" s="36"/>
      <c r="J15" s="36"/>
      <c r="K15" s="36"/>
      <c r="L15" s="36"/>
      <c r="M15" s="36"/>
      <c r="N15" s="54"/>
    </row>
    <row r="16" spans="1:14" ht="41.25" customHeight="1" thickBot="1" x14ac:dyDescent="0.3">
      <c r="A16" s="47" t="s">
        <v>80</v>
      </c>
      <c r="B16" s="55">
        <f>B14/B15</f>
        <v>9.8181818181818183</v>
      </c>
      <c r="C16" s="56">
        <f>IF(C15="","",(C14/C15))</f>
        <v>4.8</v>
      </c>
      <c r="D16" s="56">
        <f t="shared" ref="D16:H16" si="0">IF(D15="","",(D14/D15))</f>
        <v>5</v>
      </c>
      <c r="E16" s="56" t="str">
        <f t="shared" si="0"/>
        <v/>
      </c>
      <c r="F16" s="56" t="str">
        <f t="shared" si="0"/>
        <v/>
      </c>
      <c r="G16" s="56" t="str">
        <f t="shared" si="0"/>
        <v/>
      </c>
      <c r="H16" s="56" t="str">
        <f t="shared" si="0"/>
        <v/>
      </c>
      <c r="I16" s="56" t="str">
        <f t="shared" ref="I16" si="1">IF(I15="","",(I14/I15))</f>
        <v/>
      </c>
      <c r="J16" s="56" t="str">
        <f t="shared" ref="J16" si="2">IF(J15="","",(J14/J15))</f>
        <v/>
      </c>
      <c r="K16" s="56" t="str">
        <f t="shared" ref="K16" si="3">IF(K15="","",(K14/K15))</f>
        <v/>
      </c>
      <c r="L16" s="56" t="str">
        <f t="shared" ref="L16:M16" si="4">IF(L15="","",(L14/L15))</f>
        <v/>
      </c>
      <c r="M16" s="56" t="str">
        <f t="shared" si="4"/>
        <v/>
      </c>
      <c r="N16" s="57" t="str">
        <f t="shared" ref="N16" si="5">IF(N15="","",(N14/N15))</f>
        <v/>
      </c>
    </row>
  </sheetData>
  <sheetProtection password="ED68" sheet="1" objects="1" scenarios="1"/>
  <mergeCells count="12">
    <mergeCell ref="B6:E6"/>
    <mergeCell ref="A1:E1"/>
    <mergeCell ref="B2:E2"/>
    <mergeCell ref="B3:E3"/>
    <mergeCell ref="B4:E4"/>
    <mergeCell ref="B5:E5"/>
    <mergeCell ref="B7:E7"/>
    <mergeCell ref="B8:E8"/>
    <mergeCell ref="B9:E9"/>
    <mergeCell ref="A11:N11"/>
    <mergeCell ref="B12:K12"/>
    <mergeCell ref="M12:N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80" zoomScaleNormal="80" workbookViewId="0">
      <selection activeCell="U14" sqref="U14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15.75" x14ac:dyDescent="0.25">
      <c r="A2" s="37" t="s">
        <v>26</v>
      </c>
      <c r="B2" s="114" t="s">
        <v>20</v>
      </c>
      <c r="C2" s="115"/>
      <c r="D2" s="115"/>
      <c r="E2" s="116"/>
    </row>
    <row r="3" spans="1:14" ht="39" customHeight="1" x14ac:dyDescent="0.25">
      <c r="A3" s="38" t="s">
        <v>27</v>
      </c>
      <c r="B3" s="95" t="s">
        <v>86</v>
      </c>
      <c r="C3" s="96"/>
      <c r="D3" s="96"/>
      <c r="E3" s="97"/>
    </row>
    <row r="4" spans="1:14" ht="38.25" customHeight="1" x14ac:dyDescent="0.25">
      <c r="A4" s="38" t="s">
        <v>28</v>
      </c>
      <c r="B4" s="95" t="s">
        <v>73</v>
      </c>
      <c r="C4" s="96"/>
      <c r="D4" s="96"/>
      <c r="E4" s="97"/>
    </row>
    <row r="5" spans="1:14" ht="15.75" x14ac:dyDescent="0.25">
      <c r="A5" s="38" t="s">
        <v>29</v>
      </c>
      <c r="B5" s="98" t="s">
        <v>58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1.25" customHeight="1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28.5" customHeight="1" x14ac:dyDescent="0.25">
      <c r="A14" s="44" t="s">
        <v>84</v>
      </c>
      <c r="B14" s="45">
        <f>SUM(C14:N14)</f>
        <v>1</v>
      </c>
      <c r="C14" s="58">
        <v>1</v>
      </c>
      <c r="D14" s="59">
        <v>0</v>
      </c>
      <c r="E14" s="59"/>
      <c r="F14" s="59"/>
      <c r="G14" s="59"/>
      <c r="H14" s="59"/>
      <c r="I14" s="59"/>
      <c r="J14" s="59"/>
      <c r="K14" s="59"/>
      <c r="L14" s="59"/>
      <c r="M14" s="59"/>
      <c r="N14" s="60"/>
    </row>
    <row r="15" spans="1:14" ht="23.25" customHeight="1" x14ac:dyDescent="0.25">
      <c r="A15" s="46" t="s">
        <v>74</v>
      </c>
      <c r="B15" s="61">
        <f>AVERAGE(C15:N15)</f>
        <v>5.5</v>
      </c>
      <c r="C15" s="35">
        <v>5</v>
      </c>
      <c r="D15" s="36">
        <v>6</v>
      </c>
      <c r="E15" s="36"/>
      <c r="F15" s="36"/>
      <c r="G15" s="36"/>
      <c r="H15" s="36"/>
      <c r="I15" s="36"/>
      <c r="J15" s="36"/>
      <c r="K15" s="36"/>
      <c r="L15" s="36"/>
      <c r="M15" s="36"/>
      <c r="N15" s="54"/>
    </row>
    <row r="16" spans="1:14" ht="26.25" thickBot="1" x14ac:dyDescent="0.3">
      <c r="A16" s="47" t="s">
        <v>85</v>
      </c>
      <c r="B16" s="62">
        <f>B14/B15</f>
        <v>0.18181818181818182</v>
      </c>
      <c r="C16" s="63">
        <f>IF(C15="","",(C14/C15))</f>
        <v>0.2</v>
      </c>
      <c r="D16" s="63">
        <f t="shared" ref="D16:N16" si="0">IF(D15="","",(D14/D15))</f>
        <v>0</v>
      </c>
      <c r="E16" s="63" t="str">
        <f>IF(E15="","",(E14/E15))</f>
        <v/>
      </c>
      <c r="F16" s="63" t="str">
        <f t="shared" si="0"/>
        <v/>
      </c>
      <c r="G16" s="63" t="str">
        <f t="shared" si="0"/>
        <v/>
      </c>
      <c r="H16" s="63" t="str">
        <f t="shared" si="0"/>
        <v/>
      </c>
      <c r="I16" s="63" t="str">
        <f t="shared" si="0"/>
        <v/>
      </c>
      <c r="J16" s="63" t="str">
        <f t="shared" si="0"/>
        <v/>
      </c>
      <c r="K16" s="63" t="str">
        <f t="shared" si="0"/>
        <v/>
      </c>
      <c r="L16" s="63" t="str">
        <f t="shared" si="0"/>
        <v/>
      </c>
      <c r="M16" s="63" t="str">
        <f t="shared" si="0"/>
        <v/>
      </c>
      <c r="N16" s="64" t="str">
        <f t="shared" si="0"/>
        <v/>
      </c>
    </row>
  </sheetData>
  <sheetProtection password="ED68" sheet="1" objects="1" scenarios="1"/>
  <mergeCells count="12">
    <mergeCell ref="B6:E6"/>
    <mergeCell ref="A1:E1"/>
    <mergeCell ref="B2:E2"/>
    <mergeCell ref="B3:E3"/>
    <mergeCell ref="B4:E4"/>
    <mergeCell ref="B5:E5"/>
    <mergeCell ref="B7:E7"/>
    <mergeCell ref="B8:E8"/>
    <mergeCell ref="B9:E9"/>
    <mergeCell ref="A11:N11"/>
    <mergeCell ref="B12:K12"/>
    <mergeCell ref="M12:N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zoomScale="90" zoomScaleNormal="90" workbookViewId="0">
      <selection activeCell="C18" sqref="C18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15.75" x14ac:dyDescent="0.25">
      <c r="A2" s="37" t="s">
        <v>26</v>
      </c>
      <c r="B2" s="114" t="s">
        <v>21</v>
      </c>
      <c r="C2" s="115"/>
      <c r="D2" s="115"/>
      <c r="E2" s="116"/>
    </row>
    <row r="3" spans="1:14" ht="36" customHeight="1" x14ac:dyDescent="0.25">
      <c r="A3" s="38" t="s">
        <v>27</v>
      </c>
      <c r="B3" s="95" t="s">
        <v>54</v>
      </c>
      <c r="C3" s="96"/>
      <c r="D3" s="96"/>
      <c r="E3" s="97"/>
    </row>
    <row r="4" spans="1:14" ht="47.25" customHeight="1" x14ac:dyDescent="0.25">
      <c r="A4" s="38" t="s">
        <v>28</v>
      </c>
      <c r="B4" s="95" t="s">
        <v>75</v>
      </c>
      <c r="C4" s="96"/>
      <c r="D4" s="96"/>
      <c r="E4" s="97"/>
    </row>
    <row r="5" spans="1:14" ht="15.75" x14ac:dyDescent="0.25">
      <c r="A5" s="38" t="s">
        <v>29</v>
      </c>
      <c r="B5" s="98" t="s">
        <v>55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5.75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18" customHeight="1" x14ac:dyDescent="0.25">
      <c r="A14" s="68" t="s">
        <v>76</v>
      </c>
      <c r="B14" s="61">
        <f>SUM(C14:N14)</f>
        <v>120000</v>
      </c>
      <c r="C14" s="65">
        <v>60000</v>
      </c>
      <c r="D14" s="66">
        <v>60000</v>
      </c>
      <c r="E14" s="66"/>
      <c r="F14" s="66"/>
      <c r="G14" s="66"/>
      <c r="H14" s="66"/>
      <c r="I14" s="66"/>
      <c r="J14" s="66"/>
      <c r="K14" s="66"/>
      <c r="L14" s="66"/>
      <c r="M14" s="66"/>
      <c r="N14" s="67"/>
    </row>
    <row r="15" spans="1:14" ht="18" customHeight="1" x14ac:dyDescent="0.25">
      <c r="A15" s="46" t="s">
        <v>74</v>
      </c>
      <c r="B15" s="61">
        <f>AVERAGE(C15:N15)</f>
        <v>5.5</v>
      </c>
      <c r="C15" s="35">
        <v>5</v>
      </c>
      <c r="D15" s="36">
        <v>6</v>
      </c>
      <c r="E15" s="36"/>
      <c r="F15" s="36"/>
      <c r="G15" s="36"/>
      <c r="H15" s="36"/>
      <c r="I15" s="36"/>
      <c r="J15" s="36"/>
      <c r="K15" s="36"/>
      <c r="L15" s="36"/>
      <c r="M15" s="36"/>
      <c r="N15" s="54"/>
    </row>
    <row r="16" spans="1:14" ht="15.75" thickBot="1" x14ac:dyDescent="0.3">
      <c r="A16" s="47" t="s">
        <v>77</v>
      </c>
      <c r="B16" s="62">
        <f>B14/B15</f>
        <v>21818.18181818182</v>
      </c>
      <c r="C16" s="63">
        <f>IF(C15="","",(C14/C15))</f>
        <v>12000</v>
      </c>
      <c r="D16" s="63">
        <f t="shared" ref="D16:N16" si="0">IF(D15="","",(D14/D15))</f>
        <v>10000</v>
      </c>
      <c r="E16" s="63" t="str">
        <f t="shared" si="0"/>
        <v/>
      </c>
      <c r="F16" s="63" t="str">
        <f t="shared" si="0"/>
        <v/>
      </c>
      <c r="G16" s="63" t="str">
        <f t="shared" si="0"/>
        <v/>
      </c>
      <c r="H16" s="63" t="str">
        <f t="shared" si="0"/>
        <v/>
      </c>
      <c r="I16" s="63" t="str">
        <f t="shared" si="0"/>
        <v/>
      </c>
      <c r="J16" s="63" t="str">
        <f t="shared" si="0"/>
        <v/>
      </c>
      <c r="K16" s="63" t="str">
        <f t="shared" si="0"/>
        <v/>
      </c>
      <c r="L16" s="63" t="str">
        <f t="shared" si="0"/>
        <v/>
      </c>
      <c r="M16" s="63" t="str">
        <f t="shared" si="0"/>
        <v/>
      </c>
      <c r="N16" s="64" t="str">
        <f t="shared" si="0"/>
        <v/>
      </c>
    </row>
  </sheetData>
  <sheetProtection password="ED68" sheet="1" objects="1" scenarios="1"/>
  <mergeCells count="12">
    <mergeCell ref="B6:E6"/>
    <mergeCell ref="A1:E1"/>
    <mergeCell ref="B2:E2"/>
    <mergeCell ref="B3:E3"/>
    <mergeCell ref="B4:E4"/>
    <mergeCell ref="B5:E5"/>
    <mergeCell ref="B7:E7"/>
    <mergeCell ref="B8:E8"/>
    <mergeCell ref="B9:E9"/>
    <mergeCell ref="A11:N11"/>
    <mergeCell ref="B12:K12"/>
    <mergeCell ref="M12:N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zoomScale="90" zoomScaleNormal="90" workbookViewId="0">
      <selection activeCell="M12" sqref="M12:N12"/>
    </sheetView>
  </sheetViews>
  <sheetFormatPr defaultRowHeight="15" x14ac:dyDescent="0.25"/>
  <cols>
    <col min="1" max="1" width="36.140625" style="32" customWidth="1"/>
    <col min="2" max="3" width="11.28515625" style="32" customWidth="1"/>
    <col min="4" max="14" width="11.28515625" style="1" customWidth="1"/>
    <col min="15" max="20" width="5.42578125" style="1" customWidth="1"/>
    <col min="21" max="16384" width="9.140625" style="1"/>
  </cols>
  <sheetData>
    <row r="1" spans="1:14" ht="35.25" customHeight="1" thickBot="1" x14ac:dyDescent="0.3">
      <c r="A1" s="89" t="s">
        <v>34</v>
      </c>
      <c r="B1" s="90"/>
      <c r="C1" s="90"/>
      <c r="D1" s="90"/>
      <c r="E1" s="91"/>
    </row>
    <row r="2" spans="1:14" ht="15.75" x14ac:dyDescent="0.25">
      <c r="A2" s="37" t="s">
        <v>26</v>
      </c>
      <c r="B2" s="114" t="s">
        <v>22</v>
      </c>
      <c r="C2" s="115"/>
      <c r="D2" s="115"/>
      <c r="E2" s="116"/>
    </row>
    <row r="3" spans="1:14" ht="52.5" customHeight="1" x14ac:dyDescent="0.25">
      <c r="A3" s="38" t="s">
        <v>27</v>
      </c>
      <c r="B3" s="95" t="s">
        <v>53</v>
      </c>
      <c r="C3" s="96"/>
      <c r="D3" s="96"/>
      <c r="E3" s="97"/>
      <c r="I3" s="69"/>
      <c r="J3" s="70"/>
    </row>
    <row r="4" spans="1:14" ht="47.25" customHeight="1" x14ac:dyDescent="0.25">
      <c r="A4" s="38" t="s">
        <v>28</v>
      </c>
      <c r="B4" s="95" t="s">
        <v>83</v>
      </c>
      <c r="C4" s="96"/>
      <c r="D4" s="96"/>
      <c r="E4" s="97"/>
      <c r="I4" s="69"/>
    </row>
    <row r="5" spans="1:14" ht="15.75" x14ac:dyDescent="0.25">
      <c r="A5" s="38" t="s">
        <v>29</v>
      </c>
      <c r="B5" s="98" t="s">
        <v>23</v>
      </c>
      <c r="C5" s="99"/>
      <c r="D5" s="99"/>
      <c r="E5" s="100"/>
    </row>
    <row r="6" spans="1:14" ht="15.75" x14ac:dyDescent="0.25">
      <c r="A6" s="38" t="s">
        <v>30</v>
      </c>
      <c r="B6" s="86" t="s">
        <v>71</v>
      </c>
      <c r="C6" s="87"/>
      <c r="D6" s="87"/>
      <c r="E6" s="88"/>
    </row>
    <row r="7" spans="1:14" ht="15.75" x14ac:dyDescent="0.25">
      <c r="A7" s="38" t="s">
        <v>31</v>
      </c>
      <c r="B7" s="86" t="s">
        <v>71</v>
      </c>
      <c r="C7" s="87"/>
      <c r="D7" s="87"/>
      <c r="E7" s="88"/>
    </row>
    <row r="8" spans="1:14" ht="15.75" x14ac:dyDescent="0.25">
      <c r="A8" s="38" t="s">
        <v>32</v>
      </c>
      <c r="B8" s="86" t="s">
        <v>71</v>
      </c>
      <c r="C8" s="87"/>
      <c r="D8" s="87"/>
      <c r="E8" s="88"/>
    </row>
    <row r="9" spans="1:14" ht="16.5" thickBot="1" x14ac:dyDescent="0.3">
      <c r="A9" s="39" t="s">
        <v>33</v>
      </c>
      <c r="B9" s="101" t="s">
        <v>71</v>
      </c>
      <c r="C9" s="102"/>
      <c r="D9" s="102"/>
      <c r="E9" s="103"/>
    </row>
    <row r="10" spans="1:14" ht="15.75" thickBot="1" x14ac:dyDescent="0.3">
      <c r="A10" s="31"/>
      <c r="B10" s="31"/>
    </row>
    <row r="11" spans="1:14" ht="23.25" customHeight="1" thickBot="1" x14ac:dyDescent="0.3">
      <c r="A11" s="104" t="s">
        <v>37</v>
      </c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</row>
    <row r="12" spans="1:14" ht="24" customHeight="1" thickBot="1" x14ac:dyDescent="0.3">
      <c r="A12" s="40" t="s">
        <v>38</v>
      </c>
      <c r="B12" s="108" t="s">
        <v>87</v>
      </c>
      <c r="C12" s="109"/>
      <c r="D12" s="109"/>
      <c r="E12" s="109"/>
      <c r="F12" s="109"/>
      <c r="G12" s="109"/>
      <c r="H12" s="109"/>
      <c r="I12" s="109"/>
      <c r="J12" s="109"/>
      <c r="K12" s="110"/>
      <c r="L12" s="41" t="s">
        <v>51</v>
      </c>
      <c r="M12" s="111">
        <v>2016</v>
      </c>
      <c r="N12" s="112"/>
    </row>
    <row r="13" spans="1:14" x14ac:dyDescent="0.25">
      <c r="A13" s="42" t="s">
        <v>52</v>
      </c>
      <c r="B13" s="43" t="s">
        <v>1</v>
      </c>
      <c r="C13" s="49" t="s">
        <v>39</v>
      </c>
      <c r="D13" s="49" t="s">
        <v>40</v>
      </c>
      <c r="E13" s="49" t="s">
        <v>41</v>
      </c>
      <c r="F13" s="49" t="s">
        <v>42</v>
      </c>
      <c r="G13" s="49" t="s">
        <v>43</v>
      </c>
      <c r="H13" s="49" t="s">
        <v>44</v>
      </c>
      <c r="I13" s="49" t="s">
        <v>45</v>
      </c>
      <c r="J13" s="49" t="s">
        <v>46</v>
      </c>
      <c r="K13" s="49" t="s">
        <v>47</v>
      </c>
      <c r="L13" s="49" t="s">
        <v>48</v>
      </c>
      <c r="M13" s="49" t="s">
        <v>49</v>
      </c>
      <c r="N13" s="50" t="s">
        <v>50</v>
      </c>
    </row>
    <row r="14" spans="1:14" ht="18" customHeight="1" x14ac:dyDescent="0.25">
      <c r="A14" s="68" t="s">
        <v>81</v>
      </c>
      <c r="B14" s="61">
        <f>SUM(C14:N14)</f>
        <v>11000</v>
      </c>
      <c r="C14" s="71">
        <v>5000</v>
      </c>
      <c r="D14" s="72">
        <v>6000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pans="1:14" ht="18" customHeight="1" x14ac:dyDescent="0.25">
      <c r="A15" s="46" t="s">
        <v>76</v>
      </c>
      <c r="B15" s="61">
        <f>SUM(C15:N15)</f>
        <v>120000</v>
      </c>
      <c r="C15" s="65">
        <v>60000</v>
      </c>
      <c r="D15" s="66">
        <v>60000</v>
      </c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4" ht="26.25" thickBot="1" x14ac:dyDescent="0.3">
      <c r="A16" s="47" t="s">
        <v>82</v>
      </c>
      <c r="B16" s="48">
        <f>B14/B15</f>
        <v>9.166666666666666E-2</v>
      </c>
      <c r="C16" s="51">
        <f>IF(C15="","",(C14/C15))</f>
        <v>8.3333333333333329E-2</v>
      </c>
      <c r="D16" s="51">
        <f t="shared" ref="D16:N16" si="0">IF(D15="","",(D14/D15))</f>
        <v>0.1</v>
      </c>
      <c r="E16" s="51" t="str">
        <f t="shared" si="0"/>
        <v/>
      </c>
      <c r="F16" s="51" t="str">
        <f t="shared" si="0"/>
        <v/>
      </c>
      <c r="G16" s="51" t="str">
        <f t="shared" si="0"/>
        <v/>
      </c>
      <c r="H16" s="51" t="str">
        <f t="shared" si="0"/>
        <v/>
      </c>
      <c r="I16" s="51" t="str">
        <f t="shared" si="0"/>
        <v/>
      </c>
      <c r="J16" s="51" t="str">
        <f t="shared" si="0"/>
        <v/>
      </c>
      <c r="K16" s="51" t="str">
        <f t="shared" si="0"/>
        <v/>
      </c>
      <c r="L16" s="51" t="str">
        <f t="shared" si="0"/>
        <v/>
      </c>
      <c r="M16" s="51" t="str">
        <f t="shared" si="0"/>
        <v/>
      </c>
      <c r="N16" s="52" t="str">
        <f t="shared" si="0"/>
        <v/>
      </c>
    </row>
  </sheetData>
  <sheetProtection password="ED68" sheet="1" objects="1" scenarios="1"/>
  <mergeCells count="12">
    <mergeCell ref="A1:E1"/>
    <mergeCell ref="B7:E7"/>
    <mergeCell ref="B8:E8"/>
    <mergeCell ref="B9:E9"/>
    <mergeCell ref="B12:K12"/>
    <mergeCell ref="A11:N11"/>
    <mergeCell ref="M12:N12"/>
    <mergeCell ref="B6:E6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Indicadores_Ano</vt:lpstr>
      <vt:lpstr>Indicadores_Mês</vt:lpstr>
      <vt:lpstr>Satisf. dos Clientes</vt:lpstr>
      <vt:lpstr>Reclamações de Clientes</vt:lpstr>
      <vt:lpstr>Capac. Ministradas p. Colabor.</vt:lpstr>
      <vt:lpstr>Acid. com Colaboradores</vt:lpstr>
      <vt:lpstr>Prod. no Trabalho</vt:lpstr>
      <vt:lpstr>Margem de Lucro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2016-02-11T12:02:36Z</dcterms:modified>
</cp:coreProperties>
</file>